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025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365bsi-my.sharepoint.com/personal/bsi90736_bsi_co_id/Documents/iFin-Notes/Daily Activity/"/>
    </mc:Choice>
  </mc:AlternateContent>
  <xr:revisionPtr revIDLastSave="2" documentId="8_{76CD9299-20BD-440B-991C-2CA732C18837}" xr6:coauthVersionLast="47" xr6:coauthVersionMax="47" xr10:uidLastSave="{903BEE8D-CAC3-4B01-BDE3-05EC5B42E5D5}"/>
  <bookViews>
    <workbookView xWindow="-120" yWindow="-120" windowWidth="29040" windowHeight="15720" firstSheet="3" activeTab="10" xr2:uid="{FADB4452-2C12-49C6-8EA1-1B53FACC3180}"/>
  </bookViews>
  <sheets>
    <sheet name="20240628FRI" sheetId="153" state="hidden" r:id="rId1"/>
    <sheet name="20240722MON" sheetId="169" state="hidden" r:id="rId2"/>
    <sheet name="20240917TUE" sheetId="209" r:id="rId3"/>
    <sheet name="20240918WED" sheetId="210" r:id="rId4"/>
    <sheet name="20240919THU" sheetId="211" r:id="rId5"/>
    <sheet name="20240920FRI" sheetId="212" r:id="rId6"/>
    <sheet name="20240923MON" sheetId="213" r:id="rId7"/>
    <sheet name="20240924TUE" sheetId="214" r:id="rId8"/>
    <sheet name="20240925WED" sheetId="215" r:id="rId9"/>
    <sheet name="20240926THU" sheetId="216" r:id="rId10"/>
    <sheet name="20240927FRI" sheetId="217" r:id="rId1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AZ147" i="211" l="1"/>
  <c r="AZ144" i="211"/>
  <c r="AZ143" i="211"/>
  <c r="AZ142" i="211"/>
  <c r="AZ141" i="211"/>
  <c r="AZ140" i="211"/>
  <c r="AZ139" i="211"/>
  <c r="AZ138" i="211"/>
  <c r="AZ137" i="211"/>
  <c r="AZ136" i="211"/>
  <c r="AZ135" i="211"/>
  <c r="AZ134" i="211"/>
  <c r="AZ133" i="211"/>
  <c r="AZ132" i="211"/>
  <c r="AZ131" i="211"/>
  <c r="AZ130" i="211"/>
  <c r="AZ129" i="211"/>
  <c r="AZ128" i="211"/>
  <c r="AZ127" i="211"/>
  <c r="AZ126" i="211"/>
  <c r="AZ125" i="211"/>
  <c r="AZ124" i="211"/>
  <c r="AZ123" i="211"/>
  <c r="AZ122" i="211"/>
  <c r="AZ121" i="211"/>
  <c r="AZ120" i="211"/>
  <c r="AZ119" i="211"/>
  <c r="AZ118" i="211"/>
  <c r="AZ117" i="211"/>
  <c r="AZ116" i="211"/>
  <c r="AZ115" i="211"/>
  <c r="AZ114" i="211"/>
  <c r="AZ113" i="211"/>
  <c r="AZ112" i="211"/>
  <c r="AZ111" i="211"/>
  <c r="AZ110" i="211"/>
  <c r="AZ109" i="211"/>
  <c r="AZ108" i="211"/>
  <c r="AZ107" i="211"/>
  <c r="AZ104" i="211"/>
  <c r="AZ103" i="211"/>
  <c r="AZ102" i="211"/>
  <c r="AZ101" i="211"/>
  <c r="AZ100" i="211"/>
  <c r="AZ99" i="211"/>
  <c r="BN96" i="211"/>
  <c r="BN94" i="211"/>
  <c r="BN93" i="211"/>
  <c r="BN92" i="211"/>
  <c r="BN91" i="211"/>
  <c r="BN90" i="211"/>
  <c r="BN89" i="211"/>
  <c r="BN88" i="211"/>
  <c r="BN87" i="211"/>
  <c r="BN86" i="211"/>
  <c r="BN85" i="211"/>
  <c r="BN84" i="211"/>
  <c r="BN83" i="211"/>
  <c r="BN82" i="211"/>
  <c r="BN81" i="211"/>
  <c r="BN80" i="211"/>
  <c r="BN79" i="211"/>
  <c r="BN78" i="211"/>
  <c r="BN77" i="211"/>
  <c r="BN76" i="211"/>
  <c r="BN75" i="211"/>
  <c r="BN74" i="211"/>
  <c r="BN73" i="211"/>
  <c r="BN72" i="211"/>
  <c r="BN71" i="211"/>
  <c r="BN70" i="211"/>
  <c r="BN69" i="211"/>
  <c r="BN68" i="211"/>
  <c r="BN67" i="211"/>
  <c r="BN66" i="211"/>
  <c r="BN65" i="211"/>
  <c r="BN64" i="211"/>
  <c r="BN63" i="211"/>
  <c r="BN62" i="211"/>
  <c r="BN61" i="211"/>
  <c r="BN60" i="211"/>
  <c r="BN59" i="211"/>
  <c r="BN58" i="211"/>
  <c r="BN57" i="211"/>
  <c r="BN55" i="211"/>
  <c r="BN54" i="211"/>
  <c r="BN53" i="211"/>
  <c r="BN52" i="211"/>
  <c r="BN51" i="211"/>
  <c r="BN50" i="211"/>
  <c r="AY212" i="211"/>
  <c r="BN212" i="211" s="1"/>
  <c r="AY211" i="211"/>
  <c r="BN211" i="211" s="1"/>
  <c r="AY210" i="211"/>
  <c r="BN210" i="211" s="1"/>
  <c r="AY209" i="211"/>
  <c r="BN209" i="211" s="1"/>
  <c r="AC73" i="216" l="1"/>
  <c r="AC72" i="216"/>
  <c r="AC71" i="216"/>
  <c r="AC70" i="216"/>
  <c r="AC69" i="216"/>
  <c r="AC68" i="216"/>
  <c r="AC67" i="216"/>
  <c r="AC66" i="216"/>
  <c r="E63" i="216"/>
  <c r="E62" i="216"/>
  <c r="E61" i="216"/>
  <c r="E60" i="216"/>
  <c r="E59" i="216"/>
  <c r="E58" i="216"/>
  <c r="E57" i="216"/>
  <c r="E56" i="216"/>
  <c r="E54" i="216"/>
  <c r="E53" i="216"/>
  <c r="E52" i="216"/>
  <c r="E51" i="216"/>
  <c r="E50" i="216"/>
  <c r="E49" i="216"/>
  <c r="E48" i="216"/>
  <c r="E46" i="216"/>
  <c r="E45" i="216"/>
  <c r="AU455" i="211"/>
  <c r="AH455" i="211"/>
  <c r="AU454" i="211"/>
  <c r="AH454" i="211"/>
  <c r="AU453" i="211"/>
  <c r="AH453" i="211"/>
  <c r="E92" i="210" l="1"/>
  <c r="E91" i="210"/>
  <c r="E90" i="210"/>
  <c r="BH89" i="210"/>
  <c r="E99" i="210" s="1"/>
  <c r="BH88" i="210"/>
  <c r="E98" i="210" s="1"/>
  <c r="BH87" i="210"/>
  <c r="E97" i="210" s="1"/>
  <c r="E76" i="210"/>
  <c r="E75" i="210"/>
  <c r="E74" i="210"/>
  <c r="E71" i="210"/>
  <c r="E433" i="209" l="1"/>
  <c r="E431" i="209"/>
  <c r="E429" i="209"/>
  <c r="E402" i="209"/>
  <c r="E401" i="209"/>
  <c r="E400" i="209"/>
  <c r="E345" i="209"/>
  <c r="E344" i="209"/>
  <c r="E343" i="209"/>
  <c r="E310" i="209"/>
  <c r="E309" i="209"/>
  <c r="E308" i="209"/>
</calcChain>
</file>

<file path=xl/sharedStrings.xml><?xml version="1.0" encoding="utf-8"?>
<sst xmlns="http://schemas.openxmlformats.org/spreadsheetml/2006/main" count="1252" uniqueCount="689">
  <si>
    <t>Haris Fadilah</t>
  </si>
  <si>
    <t>select</t>
  </si>
  <si>
    <t>)</t>
  </si>
  <si>
    <t>BEFORE</t>
  </si>
  <si>
    <t>AFTER</t>
  </si>
  <si>
    <t>(</t>
  </si>
  <si>
    <t>);</t>
  </si>
  <si>
    <t>begin tran;</t>
  </si>
  <si>
    <t>set</t>
  </si>
  <si>
    <t>--commit tran;</t>
  </si>
  <si>
    <t>a.*</t>
  </si>
  <si>
    <t>from</t>
  </si>
  <si>
    <t>where</t>
  </si>
  <si>
    <t>rollback tran;</t>
  </si>
  <si>
    <t>a.AGREEMENT_NO, a.AGREEMENT_EXTERNAL_NO,</t>
  </si>
  <si>
    <t>select top 10</t>
  </si>
  <si>
    <t>a.[STATUS],</t>
  </si>
  <si>
    <t>a.FISICAL_STATUS,</t>
  </si>
  <si>
    <t>on a.CODE = b.ASSET_CODE</t>
  </si>
  <si>
    <t>ASSET_NO</t>
  </si>
  <si>
    <t>begin transaction</t>
  </si>
  <si>
    <t>PLAT_NO</t>
  </si>
  <si>
    <t>AGREEMENT_NO</t>
  </si>
  <si>
    <t>1 [1]</t>
  </si>
  <si>
    <t>order by a.AGREEMENT_NO;</t>
  </si>
  <si>
    <t>INVOICE_NO</t>
  </si>
  <si>
    <t>update IFINAMS.dbo.ASSET</t>
  </si>
  <si>
    <t>a.CLIENT_NO, a.CLIENT_NAME,</t>
  </si>
  <si>
    <r>
      <t xml:space="preserve">from </t>
    </r>
    <r>
      <rPr>
        <b/>
        <sz val="11"/>
        <color theme="1"/>
        <rFont val="Consolas"/>
        <family val="3"/>
      </rPr>
      <t>IFINAMS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ASSET</t>
    </r>
    <r>
      <rPr>
        <sz val="11"/>
        <color theme="1"/>
        <rFont val="Consolas"/>
        <family val="3"/>
      </rPr>
      <t xml:space="preserve"> a</t>
    </r>
  </si>
  <si>
    <r>
      <t xml:space="preserve">join </t>
    </r>
    <r>
      <rPr>
        <b/>
        <sz val="11"/>
        <color theme="1"/>
        <rFont val="Consolas"/>
        <family val="3"/>
      </rPr>
      <t>IFINAMS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ASSET_VEHICLE</t>
    </r>
    <r>
      <rPr>
        <sz val="11"/>
        <color theme="1"/>
        <rFont val="Consolas"/>
        <family val="3"/>
      </rPr>
      <t xml:space="preserve"> b</t>
    </r>
  </si>
  <si>
    <r>
      <t xml:space="preserve">from </t>
    </r>
    <r>
      <rPr>
        <b/>
        <sz val="11"/>
        <color theme="1"/>
        <rFont val="Consolas"/>
        <family val="3"/>
      </rPr>
      <t>IFINOPL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AGREEMENT_ASSET</t>
    </r>
    <r>
      <rPr>
        <sz val="11"/>
        <color theme="1"/>
        <rFont val="Consolas"/>
        <family val="3"/>
      </rPr>
      <t xml:space="preserve"> a</t>
    </r>
  </si>
  <si>
    <t>CODE</t>
  </si>
  <si>
    <t>a.RESERVED_BY,</t>
  </si>
  <si>
    <t>on a.CODE = c.FA_CODE</t>
  </si>
  <si>
    <r>
      <t xml:space="preserve">left join </t>
    </r>
    <r>
      <rPr>
        <b/>
        <sz val="11"/>
        <color theme="1"/>
        <rFont val="Consolas"/>
        <family val="3"/>
      </rPr>
      <t>IFINOPL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AGREEMENT_ASSET</t>
    </r>
    <r>
      <rPr>
        <sz val="11"/>
        <color theme="1"/>
        <rFont val="Consolas"/>
        <family val="3"/>
      </rPr>
      <t xml:space="preserve"> c</t>
    </r>
  </si>
  <si>
    <t>on c.AGREEMENT_NO = d.AGREEMENT_NO</t>
  </si>
  <si>
    <r>
      <t xml:space="preserve">left join </t>
    </r>
    <r>
      <rPr>
        <b/>
        <sz val="11"/>
        <color theme="1"/>
        <rFont val="Consolas"/>
        <family val="3"/>
      </rPr>
      <t>IFINOPL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AGREEMENT_MAIN</t>
    </r>
    <r>
      <rPr>
        <sz val="11"/>
        <color theme="1"/>
        <rFont val="Consolas"/>
        <family val="3"/>
      </rPr>
      <t xml:space="preserve"> d</t>
    </r>
  </si>
  <si>
    <t>IS_INVOICE_DEDUCT_PPH</t>
  </si>
  <si>
    <t>IS_RECEIPT_DEDUCT_PPH</t>
  </si>
  <si>
    <t>status asset = stock/replacement</t>
  </si>
  <si>
    <t>fisical status = on customer/on hand/cancel</t>
  </si>
  <si>
    <t>rental status = in use/reversed</t>
  </si>
  <si>
    <r>
      <rPr>
        <b/>
        <sz val="11"/>
        <color theme="1"/>
        <rFont val="Consolas"/>
        <family val="3"/>
      </rPr>
      <t>IFINAMS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ASSET</t>
    </r>
    <r>
      <rPr>
        <sz val="11"/>
        <color theme="1"/>
        <rFont val="Consolas"/>
        <family val="3"/>
      </rPr>
      <t>.</t>
    </r>
    <r>
      <rPr>
        <b/>
        <sz val="11"/>
        <color rgb="FF0000FF"/>
        <rFont val="Consolas"/>
        <family val="3"/>
      </rPr>
      <t>STATUS</t>
    </r>
  </si>
  <si>
    <r>
      <rPr>
        <b/>
        <sz val="11"/>
        <color theme="1"/>
        <rFont val="Consolas"/>
        <family val="3"/>
      </rPr>
      <t>IFINAMS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ASSET</t>
    </r>
    <r>
      <rPr>
        <sz val="11"/>
        <color theme="1"/>
        <rFont val="Consolas"/>
        <family val="3"/>
      </rPr>
      <t>.</t>
    </r>
    <r>
      <rPr>
        <b/>
        <sz val="11"/>
        <color rgb="FF0000FF"/>
        <rFont val="Consolas"/>
        <family val="3"/>
      </rPr>
      <t>FISICAL_STATUS</t>
    </r>
  </si>
  <si>
    <r>
      <rPr>
        <b/>
        <sz val="11"/>
        <color theme="1"/>
        <rFont val="Consolas"/>
        <family val="3"/>
      </rPr>
      <t>IFINAMS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ASSET</t>
    </r>
    <r>
      <rPr>
        <sz val="11"/>
        <color theme="1"/>
        <rFont val="Consolas"/>
        <family val="3"/>
      </rPr>
      <t>.</t>
    </r>
    <r>
      <rPr>
        <b/>
        <sz val="11"/>
        <color rgb="FF0000FF"/>
        <rFont val="Consolas"/>
        <family val="3"/>
      </rPr>
      <t>RENTAL_STATUS</t>
    </r>
  </si>
  <si>
    <t>stock / replacement</t>
  </si>
  <si>
    <t>on customer / on hand / cancel</t>
  </si>
  <si>
    <t>in use / reversed</t>
  </si>
  <si>
    <t>rollback transaction;</t>
  </si>
  <si>
    <t>Ivetta</t>
  </si>
  <si>
    <t>Detail Request:</t>
  </si>
  <si>
    <t>Reason for the Request:</t>
  </si>
  <si>
    <t>After:</t>
  </si>
  <si>
    <t>Before:</t>
  </si>
  <si>
    <t>replace(a.AGREEMENT_NO, '.', '/') as AGREEMENT_NO,</t>
  </si>
  <si>
    <t>replace(a.INVOICE_NO, '.', '/') as INVOICE_NO,</t>
  </si>
  <si>
    <t>a.REQUEST_STATUS,</t>
  </si>
  <si>
    <r>
      <t xml:space="preserve">from </t>
    </r>
    <r>
      <rPr>
        <b/>
        <sz val="11"/>
        <color theme="1"/>
        <rFont val="Consolas"/>
        <family val="3"/>
      </rPr>
      <t>IFINFIN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CASHIER_RECEIVED_REQUEST</t>
    </r>
    <r>
      <rPr>
        <sz val="11"/>
        <color theme="1"/>
        <rFont val="Consolas"/>
        <family val="3"/>
      </rPr>
      <t xml:space="preserve"> a</t>
    </r>
  </si>
  <si>
    <t>a.AGREEMENT_NO in (</t>
  </si>
  <si>
    <t>and a.REQUEST_STATUS = 'HOLD'</t>
  </si>
  <si>
    <t>a.IS_INVOICE_DEDUCT_PPH,</t>
  </si>
  <si>
    <t>a.IS_RECEIPT_DEDUCT_PPH,</t>
  </si>
  <si>
    <t>a.TOTAL_BILLING_AMOUNT,</t>
  </si>
  <si>
    <t>a.TOTAL_PPN_AMOUNT,</t>
  </si>
  <si>
    <t>a.TOTAL_PPH_AMOUNT,</t>
  </si>
  <si>
    <t>INVOICE_EXTERNAL_NO</t>
  </si>
  <si>
    <t>SCIPT UPDATE</t>
  </si>
  <si>
    <r>
      <t xml:space="preserve">from </t>
    </r>
    <r>
      <rPr>
        <b/>
        <sz val="11"/>
        <color theme="1"/>
        <rFont val="Consolas"/>
        <family val="3"/>
      </rPr>
      <t>IFINOPL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INVOICE</t>
    </r>
    <r>
      <rPr>
        <sz val="11"/>
        <color theme="1"/>
        <rFont val="Consolas"/>
        <family val="3"/>
      </rPr>
      <t xml:space="preserve"> a</t>
    </r>
  </si>
  <si>
    <t>where a.INVOICE_NO in (</t>
  </si>
  <si>
    <t>Nurul Farah Dianti</t>
  </si>
  <si>
    <t>and a.INVOICE_NO in (</t>
  </si>
  <si>
    <t>--commit transaction;</t>
  </si>
  <si>
    <t>a.MOD_BY, a.MOD_DATE, a.MOD_IP_ADDRESS</t>
  </si>
  <si>
    <t>AGREEMENT_EXTERNAL_NO</t>
  </si>
  <si>
    <t>Application:</t>
  </si>
  <si>
    <t>a.CODE,</t>
  </si>
  <si>
    <t>b.PLAT_NO,</t>
  </si>
  <si>
    <t>b.MOD_BY, b.MOD_DATE, b.MOD_IP_ADDRESS,</t>
  </si>
  <si>
    <t>a.MOD_BY, a.MOD_DATE, a.MOD_IP_ADDRESS,</t>
  </si>
  <si>
    <t>Febby Dwi Cahyani</t>
  </si>
  <si>
    <t>NULL</t>
  </si>
  <si>
    <t>join IFINAMS.dbo.ASSET c</t>
  </si>
  <si>
    <t>join IFINAMS.dbo.ASSET_VEHICLE d</t>
  </si>
  <si>
    <t>MOD_BY</t>
  </si>
  <si>
    <t>MOD_DATE</t>
  </si>
  <si>
    <t>MOD_IP_ADDRESS</t>
  </si>
  <si>
    <t>MOD_BY = 'Aryo Budi', -- job</t>
  </si>
  <si>
    <t>from IFINAMS.dbo.ASSET a</t>
  </si>
  <si>
    <t>join IFINAMS.dbo.ASSET_VEHICLE b</t>
  </si>
  <si>
    <t>Ronaldo</t>
  </si>
  <si>
    <t>QUERY</t>
  </si>
  <si>
    <r>
      <t>--and d.AGREEMENT_STATUS = '</t>
    </r>
    <r>
      <rPr>
        <b/>
        <sz val="11"/>
        <color theme="1"/>
        <rFont val="Consolas"/>
        <family val="3"/>
      </rPr>
      <t>GO LIVE</t>
    </r>
    <r>
      <rPr>
        <sz val="11"/>
        <color theme="1"/>
        <rFont val="Consolas"/>
        <family val="3"/>
      </rPr>
      <t>'</t>
    </r>
  </si>
  <si>
    <t>MOD_BY = 'Aryo Budi', -- EOM</t>
  </si>
  <si>
    <r>
      <rPr>
        <b/>
        <sz val="11"/>
        <color rgb="FFFF0000"/>
        <rFont val="Calibri"/>
        <family val="2"/>
        <scheme val="minor"/>
      </rPr>
      <t>20240628</t>
    </r>
    <r>
      <rPr>
        <b/>
        <sz val="11"/>
        <color rgb="FF0000FF"/>
        <rFont val="Calibri"/>
        <family val="2"/>
        <scheme val="minor"/>
      </rPr>
      <t>FRI</t>
    </r>
  </si>
  <si>
    <t>iFinancing</t>
  </si>
  <si>
    <t>Operating Lease</t>
  </si>
  <si>
    <t>Modul:</t>
  </si>
  <si>
    <t>Sub Menu:</t>
  </si>
  <si>
    <t>Procurement</t>
  </si>
  <si>
    <t>Amelya Putri Sakie</t>
  </si>
  <si>
    <t>Document</t>
  </si>
  <si>
    <t>left join</t>
  </si>
  <si>
    <t>CHASSIS_NO</t>
  </si>
  <si>
    <t>STATUS</t>
  </si>
  <si>
    <t>job</t>
  </si>
  <si>
    <t>127.0.0.1</t>
  </si>
  <si>
    <t>) x</t>
  </si>
  <si>
    <t>) y</t>
  </si>
  <si>
    <t>Antonius Fedrik Yohanes Yahya</t>
  </si>
  <si>
    <t>--a.CLIENT_NO, a.CLIENT_NAME,</t>
  </si>
  <si>
    <t>Fixed Asset Management</t>
  </si>
  <si>
    <t>CRE_DATE</t>
  </si>
  <si>
    <t>CRE_BY</t>
  </si>
  <si>
    <t>CRE_IP_ADDRESS</t>
  </si>
  <si>
    <t>Document Main</t>
  </si>
  <si>
    <r>
      <rPr>
        <b/>
        <sz val="11"/>
        <color rgb="FFFF0000"/>
        <rFont val="Calibri"/>
        <family val="2"/>
        <scheme val="minor"/>
      </rPr>
      <t>20240722</t>
    </r>
    <r>
      <rPr>
        <b/>
        <sz val="11"/>
        <color rgb="FF0000FF"/>
        <rFont val="Calibri"/>
        <family val="2"/>
        <scheme val="minor"/>
      </rPr>
      <t>MON</t>
    </r>
  </si>
  <si>
    <t/>
  </si>
  <si>
    <t>Policy</t>
  </si>
  <si>
    <t>from IFINAMS.dbo.INSURANCE_POLICY_MAIN a</t>
  </si>
  <si>
    <t>ASSET_CODE</t>
  </si>
  <si>
    <t>from IFINDOC.dbo.DOCUMENT_MAIN a</t>
  </si>
  <si>
    <t>on a.CODE = b.DOCUMENT_CODE</t>
  </si>
  <si>
    <t>on a.ASSET_NO = c.CODE</t>
  </si>
  <si>
    <t>on c.CODE = d.ASSET_CODE</t>
  </si>
  <si>
    <t>FA_CODE</t>
  </si>
  <si>
    <t>on x.CHASSIS_NO = y.CHASSIS_NO</t>
  </si>
  <si>
    <t>PLAT_NO_NEW</t>
  </si>
  <si>
    <t>MIGRASI</t>
  </si>
  <si>
    <t>terlampir</t>
  </si>
  <si>
    <r>
      <t xml:space="preserve">update </t>
    </r>
    <r>
      <rPr>
        <b/>
        <sz val="11"/>
        <color theme="1"/>
        <rFont val="Consolas"/>
        <family val="3"/>
      </rPr>
      <t>IFINAMS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ASSET</t>
    </r>
  </si>
  <si>
    <t>--a.AGREEMENT_NO, a.AGREEMENT_EXTERNAL_NO,</t>
  </si>
  <si>
    <t>TERMINATE</t>
  </si>
  <si>
    <t>Poppy</t>
  </si>
  <si>
    <t>b.*,</t>
  </si>
  <si>
    <t>Revisi no Polisi pada IFin</t>
  </si>
  <si>
    <t>NO RANGKA</t>
  </si>
  <si>
    <t>NO POLISI LAMA</t>
  </si>
  <si>
    <t>NO POLISI BARU</t>
  </si>
  <si>
    <t>00102240800584</t>
  </si>
  <si>
    <t>Daniel Gusdolf</t>
  </si>
  <si>
    <t>--a.ASSET_NO,</t>
  </si>
  <si>
    <t>--c.FA_CODE,</t>
  </si>
  <si>
    <t>--d.AGREEMENT_STATUS,</t>
  </si>
  <si>
    <t>2023-11-03 22:39:19</t>
  </si>
  <si>
    <t>REFF_NO_1</t>
  </si>
  <si>
    <t>2023-11-03 22:39:06</t>
  </si>
  <si>
    <t>--d.MOD_BY, d.MOD_DATE, d.MOD_IP_ADDRESS,</t>
  </si>
  <si>
    <t>Aryo Budi</t>
  </si>
  <si>
    <t>NPWP</t>
  </si>
  <si>
    <t>select distinct</t>
  </si>
  <si>
    <t>b.AGREEMENT_NO,</t>
  </si>
  <si>
    <t>'|' + a.BILLING_TO_NPWP as BILLING_TO_NPWP,</t>
  </si>
  <si>
    <t>a.NPWP_NAME,</t>
  </si>
  <si>
    <t>a.NPWP_ADDRESS,</t>
  </si>
  <si>
    <t>b.BILLING_TO_NPWP_NEW,</t>
  </si>
  <si>
    <t>b.NPWP_NAME_NEW,</t>
  </si>
  <si>
    <t>B.NPWP_ADDRESS_NEW</t>
  </si>
  <si>
    <t>right join (</t>
  </si>
  <si>
    <t>) b</t>
  </si>
  <si>
    <t>on a.AGREEMENT_NO = replace(b.AGREEMENT_NO, '/', '.')</t>
  </si>
  <si>
    <t>order by b.AGREEMENT_NO</t>
  </si>
  <si>
    <t>0002466/4/08/06/2024</t>
  </si>
  <si>
    <t>|023546872028000</t>
  </si>
  <si>
    <t>|654115625413000</t>
  </si>
  <si>
    <t>|010616316092000</t>
  </si>
  <si>
    <t>|017080169609000</t>
  </si>
  <si>
    <t>|016628489007000</t>
  </si>
  <si>
    <t>|013040100073000</t>
  </si>
  <si>
    <t>|018700237056000</t>
  </si>
  <si>
    <t>|019577758058000</t>
  </si>
  <si>
    <t>|013315965046000</t>
  </si>
  <si>
    <t>|0023546872028000</t>
  </si>
  <si>
    <t>|0654115625413000</t>
  </si>
  <si>
    <t>|0010616316092000</t>
  </si>
  <si>
    <t>|0017080169609000</t>
  </si>
  <si>
    <t>|0016628489007000</t>
  </si>
  <si>
    <t>|0013040100073000</t>
  </si>
  <si>
    <t>|0018700237056000</t>
  </si>
  <si>
    <t>|0019577758058000</t>
  </si>
  <si>
    <t>|0013315965046000</t>
  </si>
  <si>
    <t>BILLING_TO_NPWP</t>
  </si>
  <si>
    <t>NPWP_NAME</t>
  </si>
  <si>
    <t>NPWP_NAME_NEW</t>
  </si>
  <si>
    <t>|01.708.016.9-609.000</t>
  </si>
  <si>
    <t>|01.304.010.0-073.000</t>
  </si>
  <si>
    <t>|01.957.775.8-058.000</t>
  </si>
  <si>
    <t>|01.662.848.9-007.000</t>
  </si>
  <si>
    <t>BILLING_TO_NPWP_NEW</t>
  </si>
  <si>
    <t>y.*</t>
  </si>
  <si>
    <t>on a.ASSET_NO = c.ASSET_NO</t>
  </si>
  <si>
    <t>ID</t>
  </si>
  <si>
    <t>Nur Ichsan Budianto</t>
  </si>
  <si>
    <t>nur.ichsan@dipostar.com</t>
  </si>
  <si>
    <t>BEFORE (NAME)</t>
  </si>
  <si>
    <t>AFTER (NAME)</t>
  </si>
  <si>
    <t>BEFORE (NO)</t>
  </si>
  <si>
    <t>AFTER (NO)</t>
  </si>
  <si>
    <t>|022618839016000</t>
  </si>
  <si>
    <t>|0022618839016000</t>
  </si>
  <si>
    <t>|013006572092000</t>
  </si>
  <si>
    <t>|0013006572092000</t>
  </si>
  <si>
    <t>|857611834067000</t>
  </si>
  <si>
    <t>|0857611834067000</t>
  </si>
  <si>
    <t>|016743767092000</t>
  </si>
  <si>
    <t>|0016743767092000</t>
  </si>
  <si>
    <t>a.RENTAL_STATUS,</t>
  </si>
  <si>
    <t>--a.MOD_BY, a.MOD_DATE, a.MOD_IP_ADDRESS,</t>
  </si>
  <si>
    <t>MOD_DATE = getdate(), -- 2024-08-31 00:00:00.000</t>
  </si>
  <si>
    <t>--c.CODE, c.ITEM_NAME, c.TYPE_NAME_ASSET,</t>
  </si>
  <si>
    <t>--c.MOD_BY, c.MOD_DATE, c.MOD_IP_ADDRESS,</t>
  </si>
  <si>
    <t>join IFINAMS.dbo.INSURANCE_POLICY_ASSET b</t>
  </si>
  <si>
    <t>on a.CODE = b.POLICY_CODE</t>
  </si>
  <si>
    <t>on b.FA_CODE = c.CODE</t>
  </si>
  <si>
    <t>PT. NUTRICIA INDONESIA SEJAHTERA</t>
  </si>
  <si>
    <t>|013132576073000</t>
  </si>
  <si>
    <t>|0013132576073000</t>
  </si>
  <si>
    <t>|01.313.257.6-073.000</t>
  </si>
  <si>
    <t>update IFINAMS.dbo.ASSET_VEHICLE</t>
  </si>
  <si>
    <r>
      <t xml:space="preserve">from </t>
    </r>
    <r>
      <rPr>
        <b/>
        <sz val="11"/>
        <color theme="1"/>
        <rFont val="Consolas"/>
        <family val="3"/>
      </rPr>
      <t>IFINDOC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DOCUMENT_MAIN</t>
    </r>
    <r>
      <rPr>
        <sz val="11"/>
        <color theme="1"/>
        <rFont val="Consolas"/>
        <family val="3"/>
      </rPr>
      <t xml:space="preserve"> a</t>
    </r>
  </si>
  <si>
    <r>
      <t xml:space="preserve">join </t>
    </r>
    <r>
      <rPr>
        <b/>
        <sz val="11"/>
        <color theme="1"/>
        <rFont val="Consolas"/>
        <family val="3"/>
      </rPr>
      <t>IFINDOC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DOCUMENT_DETAIL</t>
    </r>
    <r>
      <rPr>
        <sz val="11"/>
        <color theme="1"/>
        <rFont val="Consolas"/>
        <family val="3"/>
      </rPr>
      <t xml:space="preserve"> b</t>
    </r>
  </si>
  <si>
    <r>
      <t xml:space="preserve">join </t>
    </r>
    <r>
      <rPr>
        <b/>
        <sz val="11"/>
        <color theme="1"/>
        <rFont val="Consolas"/>
        <family val="3"/>
      </rPr>
      <t>IFINAMS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ASSET</t>
    </r>
    <r>
      <rPr>
        <sz val="11"/>
        <color theme="1"/>
        <rFont val="Consolas"/>
        <family val="3"/>
      </rPr>
      <t xml:space="preserve"> c</t>
    </r>
  </si>
  <si>
    <r>
      <t xml:space="preserve">join </t>
    </r>
    <r>
      <rPr>
        <b/>
        <sz val="11"/>
        <color theme="1"/>
        <rFont val="Consolas"/>
        <family val="3"/>
      </rPr>
      <t>IFINAMS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ASSET_VEHICLE</t>
    </r>
    <r>
      <rPr>
        <sz val="11"/>
        <color theme="1"/>
        <rFont val="Consolas"/>
        <family val="3"/>
      </rPr>
      <t xml:space="preserve"> d</t>
    </r>
  </si>
  <si>
    <t>on a.CODE = e.DOCUMENT_CODE</t>
  </si>
  <si>
    <t>on e.MOVEMENT_CODE = f.CODE</t>
  </si>
  <si>
    <r>
      <t xml:space="preserve">join </t>
    </r>
    <r>
      <rPr>
        <b/>
        <sz val="11"/>
        <color theme="1"/>
        <rFont val="Consolas"/>
        <family val="3"/>
      </rPr>
      <t>IFINDOC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DOCUMENT_MOVEMENT_DETAIL</t>
    </r>
    <r>
      <rPr>
        <sz val="11"/>
        <color theme="1"/>
        <rFont val="Consolas"/>
        <family val="3"/>
      </rPr>
      <t xml:space="preserve"> e</t>
    </r>
  </si>
  <si>
    <r>
      <t xml:space="preserve">join </t>
    </r>
    <r>
      <rPr>
        <b/>
        <sz val="11"/>
        <color theme="1"/>
        <rFont val="Consolas"/>
        <family val="3"/>
      </rPr>
      <t>IFINDOC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DOCUMENT_MOVEMENT</t>
    </r>
    <r>
      <rPr>
        <sz val="11"/>
        <color theme="1"/>
        <rFont val="Consolas"/>
        <family val="3"/>
      </rPr>
      <t xml:space="preserve"> f</t>
    </r>
  </si>
  <si>
    <t>NEW</t>
  </si>
  <si>
    <t>b.ID, b.DOCUMENT_CODE,</t>
  </si>
  <si>
    <t>d.ASSET_CODE, d.BPKB_NO,</t>
  </si>
  <si>
    <t>d.MOD_BY as MOD_BY2, d.MOD_DATE as MOD_DATE2, d.MOD_IP_ADDRESS as MOD_IP_ADDRESS2</t>
  </si>
  <si>
    <t>DOCUMENT_CODE</t>
  </si>
  <si>
    <t>DOC_NO</t>
  </si>
  <si>
    <t>DOC_NAME</t>
  </si>
  <si>
    <t>BPKB_NO</t>
  </si>
  <si>
    <t>MOD_BY2</t>
  </si>
  <si>
    <t>MOD_DATE2</t>
  </si>
  <si>
    <t>MOD_IP_ADDRESS2</t>
  </si>
  <si>
    <t>select distinct --top 10</t>
  </si>
  <si>
    <t>--b.MOD_BY as MOD_BY1, b.MOD_DATE as MOD_DATE1, b.MOD_IP_ADDRESS as MOD_IP_ADDRESS1,</t>
  </si>
  <si>
    <t>--f.CODE,</t>
  </si>
  <si>
    <t>c.REFF_NO_1,</t>
  </si>
  <si>
    <t>c.MOD_BY, c.MOD_DATE, c.MOD_IP_ADDRESS</t>
  </si>
  <si>
    <t>join IFINDOC.dbo.FIXED_ASSET_MAIN c</t>
  </si>
  <si>
    <r>
      <t>m-</t>
    </r>
    <r>
      <rPr>
        <b/>
        <sz val="11"/>
        <color theme="1"/>
        <rFont val="Calibri"/>
        <family val="2"/>
        <scheme val="minor"/>
      </rPr>
      <t>478505</t>
    </r>
  </si>
  <si>
    <t>Mohon bantuan untuk revisi No polisi pada data excel terlampir</t>
  </si>
  <si>
    <t>Perubahan No polisi pada BPKB</t>
  </si>
  <si>
    <r>
      <rPr>
        <b/>
        <sz val="11"/>
        <color rgb="FFFF0000"/>
        <rFont val="Calibri"/>
        <family val="2"/>
        <scheme val="minor"/>
      </rPr>
      <t>20240917</t>
    </r>
    <r>
      <rPr>
        <b/>
        <sz val="11"/>
        <color rgb="FF0000FF"/>
        <rFont val="Calibri"/>
        <family val="2"/>
        <scheme val="minor"/>
      </rPr>
      <t>TUE</t>
    </r>
  </si>
  <si>
    <r>
      <rPr>
        <b/>
        <sz val="11"/>
        <color rgb="FFFF0000"/>
        <rFont val="Calibri"/>
        <family val="2"/>
        <scheme val="minor"/>
      </rPr>
      <t>20240917</t>
    </r>
    <r>
      <rPr>
        <b/>
        <sz val="11"/>
        <color rgb="FF0000FF"/>
        <rFont val="Calibri"/>
        <family val="2"/>
        <scheme val="minor"/>
      </rPr>
      <t>TUE</t>
    </r>
    <r>
      <rPr>
        <b/>
        <sz val="11"/>
        <color theme="1"/>
        <rFont val="Calibri"/>
        <family val="2"/>
        <scheme val="minor"/>
      </rPr>
      <t>-001</t>
    </r>
  </si>
  <si>
    <r>
      <t>f-</t>
    </r>
    <r>
      <rPr>
        <b/>
        <sz val="11"/>
        <color theme="1"/>
        <rFont val="Calibri"/>
        <family val="2"/>
        <scheme val="minor"/>
      </rPr>
      <t>2326895</t>
    </r>
  </si>
  <si>
    <t>Request Raw Data Payment vendor Maintenance (Sebelum system IFIN)</t>
  </si>
  <si>
    <r>
      <rPr>
        <b/>
        <sz val="11"/>
        <color rgb="FFFF0000"/>
        <rFont val="Calibri"/>
        <family val="2"/>
        <scheme val="minor"/>
      </rPr>
      <t>20240917</t>
    </r>
    <r>
      <rPr>
        <b/>
        <sz val="11"/>
        <color rgb="FF0000FF"/>
        <rFont val="Calibri"/>
        <family val="2"/>
        <scheme val="minor"/>
      </rPr>
      <t>TUE</t>
    </r>
    <r>
      <rPr>
        <b/>
        <sz val="11"/>
        <color theme="1"/>
        <rFont val="Calibri"/>
        <family val="2"/>
        <scheme val="minor"/>
      </rPr>
      <t>-002</t>
    </r>
  </si>
  <si>
    <r>
      <t>m-</t>
    </r>
    <r>
      <rPr>
        <b/>
        <sz val="11"/>
        <color theme="1"/>
        <rFont val="Calibri"/>
        <family val="2"/>
        <scheme val="minor"/>
      </rPr>
      <t>477982</t>
    </r>
  </si>
  <si>
    <t>Eddy Rakhman: Assalaamu'alaikum, Pak Aryo Prasetyo. User menanyakan tiket 477982....</t>
  </si>
  <si>
    <t>sent on September 17, 2024 9:39 AM</t>
  </si>
  <si>
    <t>Nilai di IFIN tidak potong PPh, seharusnya potong PPh Customer : PT. PT. GRAHA SARANA DUTA</t>
  </si>
  <si>
    <r>
      <rPr>
        <b/>
        <sz val="11"/>
        <color rgb="FFFF0000"/>
        <rFont val="Calibri"/>
        <family val="2"/>
        <scheme val="minor"/>
      </rPr>
      <t>20240917</t>
    </r>
    <r>
      <rPr>
        <b/>
        <sz val="11"/>
        <color rgb="FF0000FF"/>
        <rFont val="Calibri"/>
        <family val="2"/>
        <scheme val="minor"/>
      </rPr>
      <t>TUE</t>
    </r>
    <r>
      <rPr>
        <b/>
        <sz val="11"/>
        <color theme="1"/>
        <rFont val="Calibri"/>
        <family val="2"/>
        <scheme val="minor"/>
      </rPr>
      <t>-003</t>
    </r>
  </si>
  <si>
    <t>Update Data B9208SCL</t>
  </si>
  <si>
    <t>CHECK</t>
  </si>
  <si>
    <t>on a.RENTAL_REFF_NO = c.ASSET_NO</t>
  </si>
  <si>
    <t>c.APPLICATION_NO, d.AGREEMENT_NO,</t>
  </si>
  <si>
    <t>left join IFINOPL.dbo.APPLICATION_ASSET c</t>
  </si>
  <si>
    <t>left join IFINOPL.dbo.AGREEMENT_ASSET d</t>
  </si>
  <si>
    <t>on a.RENTAL_REFF_NO = d.ASSET_NO</t>
  </si>
  <si>
    <t>RENTAL_REFF_NO = null -- 2001.OPLAA.2403.000007</t>
  </si>
  <si>
    <t>MOD_IP_ADDRESS = '' -- SYSTEM</t>
  </si>
  <si>
    <r>
      <t>c.ASSET_NO, a.</t>
    </r>
    <r>
      <rPr>
        <b/>
        <sz val="11"/>
        <color rgb="FF0000FF"/>
        <rFont val="Consolas"/>
        <family val="3"/>
      </rPr>
      <t>RENTAL_REFF_NO</t>
    </r>
    <r>
      <rPr>
        <sz val="11"/>
        <color theme="1"/>
        <rFont val="Consolas"/>
        <family val="3"/>
      </rPr>
      <t>,</t>
    </r>
  </si>
  <si>
    <r>
      <t>where b.PLAT_NO = '</t>
    </r>
    <r>
      <rPr>
        <b/>
        <sz val="11"/>
        <color theme="1"/>
        <rFont val="Consolas"/>
        <family val="3"/>
      </rPr>
      <t>B9208SCL</t>
    </r>
    <r>
      <rPr>
        <sz val="11"/>
        <color theme="1"/>
        <rFont val="Consolas"/>
        <family val="3"/>
      </rPr>
      <t>';</t>
    </r>
  </si>
  <si>
    <r>
      <t>where CODE = '</t>
    </r>
    <r>
      <rPr>
        <b/>
        <sz val="11"/>
        <color theme="1"/>
        <rFont val="Consolas"/>
        <family val="3"/>
      </rPr>
      <t>4120039281</t>
    </r>
    <r>
      <rPr>
        <sz val="11"/>
        <color theme="1"/>
        <rFont val="Consolas"/>
        <family val="3"/>
      </rPr>
      <t>';</t>
    </r>
  </si>
  <si>
    <t>Re: Update Data B9208SCL</t>
  </si>
  <si>
    <r>
      <rPr>
        <b/>
        <sz val="11"/>
        <color rgb="FFFF0000"/>
        <rFont val="Calibri"/>
        <family val="2"/>
        <scheme val="minor"/>
      </rPr>
      <t>20240917</t>
    </r>
    <r>
      <rPr>
        <b/>
        <sz val="11"/>
        <color rgb="FF0000FF"/>
        <rFont val="Calibri"/>
        <family val="2"/>
        <scheme val="minor"/>
      </rPr>
      <t>TUE</t>
    </r>
    <r>
      <rPr>
        <b/>
        <sz val="11"/>
        <color theme="1"/>
        <rFont val="Calibri"/>
        <family val="2"/>
        <scheme val="minor"/>
      </rPr>
      <t>-006</t>
    </r>
  </si>
  <si>
    <r>
      <t>m-</t>
    </r>
    <r>
      <rPr>
        <b/>
        <sz val="11"/>
        <color theme="1"/>
        <rFont val="Calibri"/>
        <family val="2"/>
        <scheme val="minor"/>
      </rPr>
      <t>478061</t>
    </r>
  </si>
  <si>
    <t>Revisi Detail Unit Untuk Polis dengan No Polis 00102240800584</t>
  </si>
  <si>
    <t>POLICY</t>
  </si>
  <si>
    <t>2 unit tersebut dihapuskan dari list polis tersebut dikarenakan 2 unit tersebut sudah terjual.</t>
  </si>
  <si>
    <t>Sehingga polisnya tidak jadi direnewal atau diextend.</t>
  </si>
  <si>
    <t>Ada 2 unit tersebut di list polis tersebut</t>
  </si>
  <si>
    <t>Tidak ada 2 unit tersebut didalam list polis unit tersebut.</t>
  </si>
  <si>
    <r>
      <rPr>
        <b/>
        <sz val="11"/>
        <color rgb="FFFF0000"/>
        <rFont val="Calibri"/>
        <family val="2"/>
        <scheme val="minor"/>
      </rPr>
      <t>20240917</t>
    </r>
    <r>
      <rPr>
        <b/>
        <sz val="11"/>
        <color rgb="FF0000FF"/>
        <rFont val="Calibri"/>
        <family val="2"/>
        <scheme val="minor"/>
      </rPr>
      <t>TUE</t>
    </r>
    <r>
      <rPr>
        <b/>
        <sz val="11"/>
        <color theme="1"/>
        <rFont val="Calibri"/>
        <family val="2"/>
        <scheme val="minor"/>
      </rPr>
      <t>-008</t>
    </r>
  </si>
  <si>
    <r>
      <t xml:space="preserve">Revisi Detail Unit Untuk Polis dengan No Polis </t>
    </r>
    <r>
      <rPr>
        <b/>
        <sz val="11"/>
        <color theme="1"/>
        <rFont val="Calibri"/>
        <family val="2"/>
        <scheme val="minor"/>
      </rPr>
      <t>00102240800584</t>
    </r>
    <r>
      <rPr>
        <sz val="11"/>
        <color theme="1"/>
        <rFont val="Calibri"/>
        <family val="2"/>
        <scheme val="minor"/>
      </rPr>
      <t>,</t>
    </r>
  </si>
  <si>
    <t>DD8609XN</t>
  </si>
  <si>
    <r>
      <t xml:space="preserve">Dimana untuk 2 Asset dengan No Polisi </t>
    </r>
    <r>
      <rPr>
        <b/>
        <sz val="11"/>
        <color theme="1"/>
        <rFont val="Calibri"/>
        <family val="2"/>
        <scheme val="minor"/>
      </rPr>
      <t>DD8609XN</t>
    </r>
    <r>
      <rPr>
        <sz val="11"/>
        <color theme="1"/>
        <rFont val="Calibri"/>
        <family val="2"/>
        <scheme val="minor"/>
      </rPr>
      <t xml:space="preserve"> &amp; </t>
    </r>
    <r>
      <rPr>
        <b/>
        <sz val="11"/>
        <color theme="1"/>
        <rFont val="Calibri"/>
        <family val="2"/>
        <scheme val="minor"/>
      </rPr>
      <t>B9395BXT</t>
    </r>
    <r>
      <rPr>
        <sz val="11"/>
        <color theme="1"/>
        <rFont val="Calibri"/>
        <family val="2"/>
        <scheme val="minor"/>
      </rPr>
      <t>, dhapuskan dari list unit tersebut.</t>
    </r>
  </si>
  <si>
    <t>B9395BXT</t>
  </si>
  <si>
    <t>--a.CODE, a.POLICY_NO, a.POLICY_EFF_DATE, a.POLICY_EXP_DATE,</t>
  </si>
  <si>
    <t>--a.POLICY_STATUS, a.POLICY_PAYMENT_STATUS,</t>
  </si>
  <si>
    <t>--d.ASSET_CODE, d.TYPE_ITEM_NAME,</t>
  </si>
  <si>
    <t>d.PLAT_NO, d.COLOUR,</t>
  </si>
  <si>
    <r>
      <t>b.</t>
    </r>
    <r>
      <rPr>
        <b/>
        <sz val="11"/>
        <color rgb="FF0000FF"/>
        <rFont val="Consolas"/>
        <family val="3"/>
      </rPr>
      <t>STATUS_ASSET</t>
    </r>
    <r>
      <rPr>
        <sz val="11"/>
        <color theme="1"/>
        <rFont val="Consolas"/>
        <family val="3"/>
      </rPr>
      <t>,</t>
    </r>
  </si>
  <si>
    <r>
      <t>and d.PLAT_NO in ('</t>
    </r>
    <r>
      <rPr>
        <b/>
        <sz val="11"/>
        <color theme="1"/>
        <rFont val="Consolas"/>
        <family val="3"/>
      </rPr>
      <t>DD8609XN</t>
    </r>
    <r>
      <rPr>
        <sz val="11"/>
        <color theme="1"/>
        <rFont val="Consolas"/>
        <family val="3"/>
      </rPr>
      <t>', '</t>
    </r>
    <r>
      <rPr>
        <b/>
        <sz val="11"/>
        <color theme="1"/>
        <rFont val="Consolas"/>
        <family val="3"/>
      </rPr>
      <t>B9395BXT</t>
    </r>
    <r>
      <rPr>
        <sz val="11"/>
        <color theme="1"/>
        <rFont val="Consolas"/>
        <family val="3"/>
      </rPr>
      <t>');</t>
    </r>
  </si>
  <si>
    <r>
      <t>where a.POLICY_NO = '</t>
    </r>
    <r>
      <rPr>
        <b/>
        <sz val="11"/>
        <color theme="1"/>
        <rFont val="Consolas"/>
        <family val="3"/>
      </rPr>
      <t>00102240800584</t>
    </r>
    <r>
      <rPr>
        <sz val="11"/>
        <color theme="1"/>
        <rFont val="Consolas"/>
        <family val="3"/>
      </rPr>
      <t>'</t>
    </r>
  </si>
  <si>
    <t>b.CODE, b.POLICY_CODE, b.FA_CODE,</t>
  </si>
  <si>
    <t>update IFINAMS.dbo.INSURANCE_POLICY_ASSET</t>
  </si>
  <si>
    <t>MOD_BY = 'Aryo Budi', -- A3381</t>
  </si>
  <si>
    <t>MOD_DATE = getdate(), -- 2024-08-26 17:19:08.337</t>
  </si>
  <si>
    <t>MOD_IP_ADDRESS = 'M-478061' -- 35.191.25.229</t>
  </si>
  <si>
    <t>where CODE in ('DSF.IPA.2408.000210', 'DSF.IPA.2408.000211');</t>
  </si>
  <si>
    <r>
      <rPr>
        <b/>
        <sz val="11"/>
        <color rgb="FF0000FF"/>
        <rFont val="Consolas"/>
        <family val="3"/>
      </rPr>
      <t>STATUS_ASSET</t>
    </r>
    <r>
      <rPr>
        <sz val="11"/>
        <color theme="1"/>
        <rFont val="Consolas"/>
        <family val="3"/>
      </rPr>
      <t xml:space="preserve"> = '</t>
    </r>
    <r>
      <rPr>
        <b/>
        <sz val="11"/>
        <color theme="1"/>
        <rFont val="Consolas"/>
        <family val="3"/>
      </rPr>
      <t>TERMINATE</t>
    </r>
    <r>
      <rPr>
        <sz val="11"/>
        <color theme="1"/>
        <rFont val="Consolas"/>
        <family val="3"/>
      </rPr>
      <t>', -- null</t>
    </r>
  </si>
  <si>
    <t>Aryo Prasetyo: Sore Pak Anton. Tiket 478061 --&gt; Revisi Detail Unit Untuk Polis...</t>
  </si>
  <si>
    <t>sent on September 17, 2024 3:29 PM</t>
  </si>
  <si>
    <t>MHMFM517FKK001455</t>
  </si>
  <si>
    <t>B9465CXS</t>
  </si>
  <si>
    <t>B9377JXS</t>
  </si>
  <si>
    <t>MHMFM517FKK001435</t>
  </si>
  <si>
    <t>B9459CXS</t>
  </si>
  <si>
    <t>B9376JXS</t>
  </si>
  <si>
    <t>MHMFM517FKK001418</t>
  </si>
  <si>
    <t>B9461CXS</t>
  </si>
  <si>
    <t>B9375JXS</t>
  </si>
  <si>
    <t>x.PLAT_NO_NEW,</t>
  </si>
  <si>
    <r>
      <t>b.DOC_NO, b.DOC_NAME, d.CHASSIS_NO, d.</t>
    </r>
    <r>
      <rPr>
        <b/>
        <sz val="11"/>
        <color rgb="FF0000FF"/>
        <rFont val="Consolas"/>
        <family val="3"/>
      </rPr>
      <t>PLAT_NO</t>
    </r>
    <r>
      <rPr>
        <sz val="11"/>
        <color theme="1"/>
        <rFont val="Consolas"/>
        <family val="3"/>
      </rPr>
      <t>,</t>
    </r>
  </si>
  <si>
    <t>0000224.4.10.07.2019-1-BPKB</t>
  </si>
  <si>
    <t>P-04254787</t>
  </si>
  <si>
    <t>PT. ANUGERAH PRIMA SEJAHTERAH</t>
  </si>
  <si>
    <t>0000224.4.10.07.2019-3-BPKB</t>
  </si>
  <si>
    <t>P-04254785</t>
  </si>
  <si>
    <t>0000241.4.10.08.2019-4-BPKB</t>
  </si>
  <si>
    <t>P-04360554</t>
  </si>
  <si>
    <t>43239</t>
  </si>
  <si>
    <t>43161</t>
  </si>
  <si>
    <t>43526</t>
  </si>
  <si>
    <t>4120034526</t>
  </si>
  <si>
    <t>4120034528</t>
  </si>
  <si>
    <t>4120034594</t>
  </si>
  <si>
    <t>on x.PLAT_NO_OLD = y.REFF_NO_1</t>
  </si>
  <si>
    <t>order by x.PLAT_NO_NEW</t>
  </si>
  <si>
    <t>c.ASSET_NO, a.DOCUMENT_TYPE,</t>
  </si>
  <si>
    <t>DOCUMENT_TYPE</t>
  </si>
  <si>
    <t>BPKB</t>
  </si>
  <si>
    <t>SUPPLEMENTARY</t>
  </si>
  <si>
    <t>Aryo Prasetyo: Sore Bu Amelya. Tiket 478505 --&gt; Revisi no Polisi pada IFin --...</t>
  </si>
  <si>
    <t>sent on September 17, 2024 4:47 PM</t>
  </si>
  <si>
    <r>
      <t>f-</t>
    </r>
    <r>
      <rPr>
        <b/>
        <sz val="11"/>
        <color theme="1"/>
        <rFont val="Calibri"/>
        <family val="2"/>
        <scheme val="minor"/>
      </rPr>
      <t>2327032</t>
    </r>
  </si>
  <si>
    <t>FW: [Data Maintenance Revisi "TIDAK POTONG PPH] Surat Pernyataan Tidak Potong PPh - PT. Damatrans Mitra Persada</t>
  </si>
  <si>
    <t>0002483/4/08/06/2024</t>
  </si>
  <si>
    <t>15935/INV/2008/07/2024</t>
  </si>
  <si>
    <t>18757/INV/2008/08/2024</t>
  </si>
  <si>
    <t>20150/INV/2008/08/2024</t>
  </si>
  <si>
    <t>15935.INV.2008.07.2024</t>
  </si>
  <si>
    <t>18757.INV.2008.08.2024</t>
  </si>
  <si>
    <t>20150.INV.2008.08.2024</t>
  </si>
  <si>
    <t>Re: [Data Maintenance Revisi "TIDAK POTONG PPH] Surat Pernyataan Tidak Potong PPh - PT. Damatrans Mitra Persada</t>
  </si>
  <si>
    <r>
      <rPr>
        <b/>
        <sz val="11"/>
        <color rgb="FFFF0000"/>
        <rFont val="Calibri"/>
        <family val="2"/>
        <scheme val="minor"/>
      </rPr>
      <t>20240918</t>
    </r>
    <r>
      <rPr>
        <b/>
        <sz val="11"/>
        <color rgb="FF0000FF"/>
        <rFont val="Calibri"/>
        <family val="2"/>
        <scheme val="minor"/>
      </rPr>
      <t>WED</t>
    </r>
  </si>
  <si>
    <r>
      <rPr>
        <b/>
        <sz val="11"/>
        <color rgb="FFFF0000"/>
        <rFont val="Calibri"/>
        <family val="2"/>
        <scheme val="minor"/>
      </rPr>
      <t>20240918</t>
    </r>
    <r>
      <rPr>
        <b/>
        <sz val="11"/>
        <color rgb="FF0000FF"/>
        <rFont val="Calibri"/>
        <family val="2"/>
        <scheme val="minor"/>
      </rPr>
      <t>WED</t>
    </r>
    <r>
      <rPr>
        <b/>
        <sz val="11"/>
        <color theme="1"/>
        <rFont val="Calibri"/>
        <family val="2"/>
        <scheme val="minor"/>
      </rPr>
      <t>-001</t>
    </r>
  </si>
  <si>
    <r>
      <rPr>
        <b/>
        <sz val="11"/>
        <color rgb="FFFF0000"/>
        <rFont val="Calibri"/>
        <family val="2"/>
        <scheme val="minor"/>
      </rPr>
      <t>20240918</t>
    </r>
    <r>
      <rPr>
        <b/>
        <sz val="11"/>
        <color rgb="FF0000FF"/>
        <rFont val="Calibri"/>
        <family val="2"/>
        <scheme val="minor"/>
      </rPr>
      <t>WED</t>
    </r>
    <r>
      <rPr>
        <b/>
        <sz val="11"/>
        <color theme="1"/>
        <rFont val="Calibri"/>
        <family val="2"/>
        <scheme val="minor"/>
      </rPr>
      <t>-002</t>
    </r>
  </si>
  <si>
    <t xml:space="preserve">Poppy Dwiningtias: sore pak aryo. tolong dibantu hapus status Reservednya ya pak  </t>
  </si>
  <si>
    <t>sent on Wednesday, September 18, 2024 15:54</t>
  </si>
  <si>
    <t>4120040003</t>
  </si>
  <si>
    <r>
      <t>where a.CODE = '</t>
    </r>
    <r>
      <rPr>
        <b/>
        <sz val="11"/>
        <color theme="1"/>
        <rFont val="Consolas"/>
        <family val="3"/>
      </rPr>
      <t>4120040003</t>
    </r>
    <r>
      <rPr>
        <sz val="11"/>
        <color theme="1"/>
        <rFont val="Consolas"/>
        <family val="3"/>
      </rPr>
      <t>'</t>
    </r>
  </si>
  <si>
    <t>b.PLAT_NO, b.CHASSIS_NO, b.ENGINE_NO,</t>
  </si>
  <si>
    <t>--c.AGREEMENT_NO,</t>
  </si>
  <si>
    <t>--c.ASSET_NO,</t>
  </si>
  <si>
    <t>--c.FA_REFF_NO_01,</t>
  </si>
  <si>
    <t>--c.FA_REFF_NO_02,</t>
  </si>
  <si>
    <t>--c.FA_REFF_NO_03,</t>
  </si>
  <si>
    <r>
      <t>where CODE = '</t>
    </r>
    <r>
      <rPr>
        <b/>
        <sz val="11"/>
        <color theme="1"/>
        <rFont val="Consolas"/>
        <family val="3"/>
      </rPr>
      <t>4120040003</t>
    </r>
    <r>
      <rPr>
        <sz val="11"/>
        <color theme="1"/>
        <rFont val="Consolas"/>
        <family val="3"/>
      </rPr>
      <t>';</t>
    </r>
  </si>
  <si>
    <r>
      <t>a.</t>
    </r>
    <r>
      <rPr>
        <b/>
        <sz val="11"/>
        <color rgb="FF0000FF"/>
        <rFont val="Consolas"/>
        <family val="3"/>
      </rPr>
      <t>RENTAL_STATUS</t>
    </r>
    <r>
      <rPr>
        <sz val="11"/>
        <color theme="1"/>
        <rFont val="Consolas"/>
        <family val="3"/>
      </rPr>
      <t>,</t>
    </r>
  </si>
  <si>
    <r>
      <rPr>
        <b/>
        <sz val="11"/>
        <color rgb="FF0000FF"/>
        <rFont val="Consolas"/>
        <family val="3"/>
      </rPr>
      <t>RENTAL_STATUS</t>
    </r>
    <r>
      <rPr>
        <sz val="11"/>
        <color theme="1"/>
        <rFont val="Consolas"/>
        <family val="3"/>
      </rPr>
      <t xml:space="preserve"> = null, -- RESERVED</t>
    </r>
  </si>
  <si>
    <t xml:space="preserve">--MOD_BY = 'Aryo Budi', -- </t>
  </si>
  <si>
    <t xml:space="preserve">--MOD_DATE = getdate() -- </t>
  </si>
  <si>
    <r>
      <rPr>
        <b/>
        <sz val="11"/>
        <color rgb="FFFF0000"/>
        <rFont val="Calibri"/>
        <family val="2"/>
        <scheme val="minor"/>
      </rPr>
      <t>20240919</t>
    </r>
    <r>
      <rPr>
        <b/>
        <sz val="11"/>
        <color rgb="FF0000FF"/>
        <rFont val="Calibri"/>
        <family val="2"/>
        <scheme val="minor"/>
      </rPr>
      <t>THU</t>
    </r>
  </si>
  <si>
    <r>
      <rPr>
        <b/>
        <sz val="11"/>
        <color rgb="FFFF0000"/>
        <rFont val="Calibri"/>
        <family val="2"/>
        <scheme val="minor"/>
      </rPr>
      <t>20240919</t>
    </r>
    <r>
      <rPr>
        <b/>
        <sz val="11"/>
        <color rgb="FF0000FF"/>
        <rFont val="Calibri"/>
        <family val="2"/>
        <scheme val="minor"/>
      </rPr>
      <t>THU</t>
    </r>
    <r>
      <rPr>
        <b/>
        <sz val="11"/>
        <color theme="1"/>
        <rFont val="Calibri"/>
        <family val="2"/>
        <scheme val="minor"/>
      </rPr>
      <t>-003</t>
    </r>
  </si>
  <si>
    <t xml:space="preserve">Aryo Budi Dwikarso Prasetyo (Guest): Done ya, Bu   </t>
  </si>
  <si>
    <t>sent on Wednesday, September 18, 2024 16:17</t>
  </si>
  <si>
    <t>Sabilla Pravita Larrasati: pak aryo minta tlg NPWP yah pak seperti biasaa. Data L...</t>
  </si>
  <si>
    <t>sent on September 19, 2024 9:17 AM</t>
  </si>
  <si>
    <t>https://365dipostar.sharepoint.com/:x:/s/PJ_NewOPLSystemImplementation/ETdpd-n53K1Ms2aPOO8Gp7sBG88roumedh2bZlCYh7Zp0Q?e=VQDVHu</t>
  </si>
  <si>
    <r>
      <t>m-</t>
    </r>
    <r>
      <rPr>
        <b/>
        <sz val="11"/>
        <color theme="1"/>
        <rFont val="Calibri"/>
        <family val="2"/>
        <scheme val="minor"/>
      </rPr>
      <t>479111</t>
    </r>
  </si>
  <si>
    <r>
      <rPr>
        <b/>
        <sz val="11"/>
        <color rgb="FFFF0000"/>
        <rFont val="Calibri"/>
        <family val="2"/>
        <scheme val="minor"/>
      </rPr>
      <t>20240919</t>
    </r>
    <r>
      <rPr>
        <b/>
        <sz val="11"/>
        <color rgb="FF0000FF"/>
        <rFont val="Calibri"/>
        <family val="2"/>
        <scheme val="minor"/>
      </rPr>
      <t>THU</t>
    </r>
    <r>
      <rPr>
        <b/>
        <sz val="11"/>
        <color theme="1"/>
        <rFont val="Calibri"/>
        <family val="2"/>
        <scheme val="minor"/>
      </rPr>
      <t>-004</t>
    </r>
  </si>
  <si>
    <t>Revisi no kontrak pada app 2348/4/10/08/2024 JASA PEGAWAI PT SWADHARMA SARANA I</t>
  </si>
  <si>
    <t>Contract - Realization &amp; Inquiry - Agreement</t>
  </si>
  <si>
    <t>Revisi no kontrak pada app 2348/4/10/08/2024 JASA PEGAWAI PT SWADHARMA SARANA I karena adanya perubahan no kontrak</t>
  </si>
  <si>
    <t>1. agreement baru 2835/4/10/09/2024</t>
  </si>
  <si>
    <t>2. agreement baru 2836/4/10/09/2024</t>
  </si>
  <si>
    <t>3. agreement baru 2837/4/10/09/2024</t>
  </si>
  <si>
    <t>4. agreement baru 2838/4/10/09/2024</t>
  </si>
  <si>
    <t>1. di revisi ke agreement sebelumnya 0002751/4/10/08/2024</t>
  </si>
  <si>
    <t>2. di revisi ke agreement sebelumnya 0002753/4/10/08/2024</t>
  </si>
  <si>
    <t>3. di revisi ke agreement sebelumnya 0002754/4/10/08/2024</t>
  </si>
  <si>
    <t>4. di revisi ke agreement sebelumnya 0002755/4/10/08/2024</t>
  </si>
  <si>
    <r>
      <rPr>
        <b/>
        <sz val="11"/>
        <color rgb="FFFF0000"/>
        <rFont val="Calibri"/>
        <family val="2"/>
        <scheme val="minor"/>
      </rPr>
      <t>20240919</t>
    </r>
    <r>
      <rPr>
        <b/>
        <sz val="11"/>
        <color rgb="FF0000FF"/>
        <rFont val="Calibri"/>
        <family val="2"/>
        <scheme val="minor"/>
      </rPr>
      <t>THU</t>
    </r>
    <r>
      <rPr>
        <b/>
        <sz val="11"/>
        <color theme="1"/>
        <rFont val="Calibri"/>
        <family val="2"/>
        <scheme val="minor"/>
      </rPr>
      <t>-005</t>
    </r>
  </si>
  <si>
    <r>
      <t xml:space="preserve">Revisi no kontrak pada app </t>
    </r>
    <r>
      <rPr>
        <b/>
        <sz val="11"/>
        <color theme="1"/>
        <rFont val="Calibri"/>
        <family val="2"/>
        <scheme val="minor"/>
      </rPr>
      <t>2348/4/10/08/2024</t>
    </r>
    <r>
      <rPr>
        <sz val="11"/>
        <color theme="1"/>
        <rFont val="Calibri"/>
        <family val="2"/>
        <scheme val="minor"/>
      </rPr>
      <t xml:space="preserve"> JASA PEGAWAI PT SWADHARMA SARANA I</t>
    </r>
  </si>
  <si>
    <t>2348/4/10/08/2024</t>
  </si>
  <si>
    <t>2010.OPLRLZ.2409.000031</t>
  </si>
  <si>
    <t>0002835.4.10.09.2024</t>
  </si>
  <si>
    <t>0002835/4/10/09/2024</t>
  </si>
  <si>
    <t>ON PROCESS</t>
  </si>
  <si>
    <t>A4004</t>
  </si>
  <si>
    <t>163.53.185.26</t>
  </si>
  <si>
    <t>2010.OPLRLZ.2409.000032</t>
  </si>
  <si>
    <t>0002836.4.10.09.2024</t>
  </si>
  <si>
    <t>0002836/4/10/09/2024</t>
  </si>
  <si>
    <t>2010.OPLRLZ.2409.000033</t>
  </si>
  <si>
    <t>0002837.4.10.09.2024</t>
  </si>
  <si>
    <t>0002837/4/10/09/2024</t>
  </si>
  <si>
    <t>2010.OPLRLZ.2409.000034</t>
  </si>
  <si>
    <t>0002838.4.10.09.2024</t>
  </si>
  <si>
    <t>0002838/4/10/09/2024</t>
  </si>
  <si>
    <t>2024-09-17 14:53:22</t>
  </si>
  <si>
    <t>2024-09-17 14:55:07</t>
  </si>
  <si>
    <t>2024-09-17 14:58:35</t>
  </si>
  <si>
    <t>2024-09-17 14:59:58</t>
  </si>
  <si>
    <r>
      <t xml:space="preserve">from </t>
    </r>
    <r>
      <rPr>
        <b/>
        <sz val="11"/>
        <color theme="1"/>
        <rFont val="Consolas"/>
        <family val="3"/>
      </rPr>
      <t>IFINOPL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REALIZATION</t>
    </r>
    <r>
      <rPr>
        <sz val="11"/>
        <color theme="1"/>
        <rFont val="Consolas"/>
        <family val="3"/>
      </rPr>
      <t xml:space="preserve"> a</t>
    </r>
  </si>
  <si>
    <r>
      <t>where a.APPLICATION_NO = replace('</t>
    </r>
    <r>
      <rPr>
        <b/>
        <sz val="11"/>
        <color theme="1"/>
        <rFont val="Consolas"/>
        <family val="3"/>
      </rPr>
      <t>0002348/4/10/08/2024</t>
    </r>
    <r>
      <rPr>
        <sz val="11"/>
        <color theme="1"/>
        <rFont val="Consolas"/>
        <family val="3"/>
      </rPr>
      <t>', '/', '.')</t>
    </r>
  </si>
  <si>
    <r>
      <t>and a.[STATUS] != '</t>
    </r>
    <r>
      <rPr>
        <b/>
        <sz val="11"/>
        <color theme="1"/>
        <rFont val="Consolas"/>
        <family val="3"/>
      </rPr>
      <t>CANCEL</t>
    </r>
    <r>
      <rPr>
        <sz val="11"/>
        <color theme="1"/>
        <rFont val="Consolas"/>
        <family val="3"/>
      </rPr>
      <t>'</t>
    </r>
  </si>
  <si>
    <r>
      <t>a.</t>
    </r>
    <r>
      <rPr>
        <b/>
        <sz val="11"/>
        <color rgb="FF0000FF"/>
        <rFont val="Consolas"/>
        <family val="3"/>
      </rPr>
      <t>AGREEMENT_NO</t>
    </r>
    <r>
      <rPr>
        <sz val="11"/>
        <color theme="1"/>
        <rFont val="Consolas"/>
        <family val="3"/>
      </rPr>
      <t>,</t>
    </r>
  </si>
  <si>
    <r>
      <t>a.</t>
    </r>
    <r>
      <rPr>
        <b/>
        <sz val="11"/>
        <color rgb="FF0000FF"/>
        <rFont val="Consolas"/>
        <family val="3"/>
      </rPr>
      <t>AGREEMENT_EXTERNAL_NO</t>
    </r>
    <r>
      <rPr>
        <sz val="11"/>
        <color theme="1"/>
        <rFont val="Consolas"/>
        <family val="3"/>
      </rPr>
      <t>,</t>
    </r>
  </si>
  <si>
    <t>0002751/4/10/08/2024</t>
  </si>
  <si>
    <t>0002753/4/10/08/2024</t>
  </si>
  <si>
    <t>0002754/4/10/08/2024</t>
  </si>
  <si>
    <t>0002755/4/10/08/2024</t>
  </si>
  <si>
    <t>Aryo Prasetyo: Siang Bu Nurul. Tiket 479111 --&gt; Revisi no kontrak pada app 234...</t>
  </si>
  <si>
    <t>sent on September 19, 2024 10:54 AM</t>
  </si>
  <si>
    <t>0002630/4/10/07/2024</t>
  </si>
  <si>
    <t>0002626/4/08/07/2024</t>
  </si>
  <si>
    <t>0002701/4/38/08/2024</t>
  </si>
  <si>
    <t>0002576/4/10/07/2024</t>
  </si>
  <si>
    <t>0002648/4/10/07/2024</t>
  </si>
  <si>
    <t>0002047/4/08/03/2024</t>
  </si>
  <si>
    <t>0002158/4/08/04/2024</t>
  </si>
  <si>
    <t>0002159/4/08/04/2024</t>
  </si>
  <si>
    <t>0002752/4/08/08/2024</t>
  </si>
  <si>
    <t>0002681/4/08/08/2024</t>
  </si>
  <si>
    <t>0002734/4/01/08/2024</t>
  </si>
  <si>
    <t>0002762/4/38/09/2024</t>
  </si>
  <si>
    <t>0002699/4/08/08/2024</t>
  </si>
  <si>
    <t>0002674/4/10/08/2024</t>
  </si>
  <si>
    <t>0002676/4/10/08/2024</t>
  </si>
  <si>
    <t>0002756/4/10/08/2024</t>
  </si>
  <si>
    <t>0002757/4/10/08/2024</t>
  </si>
  <si>
    <t>0002758/4/10/08/2024</t>
  </si>
  <si>
    <t>0002202/4/10/04/2024</t>
  </si>
  <si>
    <t>0002643/4/38/07/2024</t>
  </si>
  <si>
    <t>0002361/4/08/05/2024</t>
  </si>
  <si>
    <t>0002362/4/08/05/2024</t>
  </si>
  <si>
    <t>0002653/4/08/07/2024</t>
  </si>
  <si>
    <t>0002654/4/08/07/2024</t>
  </si>
  <si>
    <t>0002655/4/08/07/2024</t>
  </si>
  <si>
    <t>0002656/4/08/07/2024</t>
  </si>
  <si>
    <t>0002735/4/10/08/2024</t>
  </si>
  <si>
    <t>0002647/4/08/07/2024</t>
  </si>
  <si>
    <t>0002780/4/01/09/2024</t>
  </si>
  <si>
    <t>0002791/4/01/09/2024</t>
  </si>
  <si>
    <t>0002792/4/01/09/2024</t>
  </si>
  <si>
    <t>0002793/4/01/09/2024</t>
  </si>
  <si>
    <t>0002794/4/01/09/2024</t>
  </si>
  <si>
    <t>0002811/4/01/09/2024</t>
  </si>
  <si>
    <t>0002812/4/01/09/2024</t>
  </si>
  <si>
    <t>0002813/4/01/09/2024</t>
  </si>
  <si>
    <t>0002814/4/01/09/2024</t>
  </si>
  <si>
    <t>0002815/4/01/09/2024</t>
  </si>
  <si>
    <t>0002816/4/01/09/2024</t>
  </si>
  <si>
    <t>0002817/4/01/09/2024</t>
  </si>
  <si>
    <t>0002818/4/01/09/2024</t>
  </si>
  <si>
    <t>0002819/4/01/09/2024</t>
  </si>
  <si>
    <t>0002659/4/08/07/2024</t>
  </si>
  <si>
    <t>0002747/4/10/08/2024</t>
  </si>
  <si>
    <t>BEFORE (ADDRESS)</t>
  </si>
  <si>
    <t>AFTER (ADDRESS)</t>
  </si>
  <si>
    <t>DATASCRIP</t>
  </si>
  <si>
    <t>PT. DATASCRIP</t>
  </si>
  <si>
    <t>GEMILANG ABADI SASHANA</t>
  </si>
  <si>
    <t>PT. GEMILANG ABADI SASHANA</t>
  </si>
  <si>
    <t>KAO INDONESIA</t>
  </si>
  <si>
    <t>PT. KAO INDONESIA</t>
  </si>
  <si>
    <t>PT. MERAPI UTAMA PHARMA</t>
  </si>
  <si>
    <t>MERAPI UTAMA PHARMA</t>
  </si>
  <si>
    <t>SWIF ASIA</t>
  </si>
  <si>
    <t>PT. SWIF ASIA</t>
  </si>
  <si>
    <t>|601015514008000</t>
  </si>
  <si>
    <t>|0601015514008000</t>
  </si>
  <si>
    <t>|10000784092000</t>
  </si>
  <si>
    <t>|0010000784092000</t>
  </si>
  <si>
    <t>|021836143017000</t>
  </si>
  <si>
    <t>|0021836143017000</t>
  </si>
  <si>
    <t>|013085097062000</t>
  </si>
  <si>
    <t>|0013085097062000</t>
  </si>
  <si>
    <t>|907879282428000</t>
  </si>
  <si>
    <t>|0907879282428000</t>
  </si>
  <si>
    <t>|013061346031000</t>
  </si>
  <si>
    <t>|0013061346031000</t>
  </si>
  <si>
    <t>|736116153504000</t>
  </si>
  <si>
    <t>|0736116153504000</t>
  </si>
  <si>
    <t>|032561706021000</t>
  </si>
  <si>
    <t>|0032561706021000</t>
  </si>
  <si>
    <t>|313787830431000</t>
  </si>
  <si>
    <t>|0313787830431000</t>
  </si>
  <si>
    <t>10616316092000</t>
  </si>
  <si>
    <t>b.NPWP_NAME_NEW</t>
  </si>
  <si>
    <t>'|' + b.BILLING_TO_NPWP_NEW as BILLING_TO_NPWP_NEW</t>
  </si>
  <si>
    <t>|31.378.783.0-431.000</t>
  </si>
  <si>
    <t>|01.306.134.6-031.000</t>
  </si>
  <si>
    <t>|73.611.615.3-504.000</t>
  </si>
  <si>
    <t>Aryo Budi Dwikarso Prasetyo: NPWP --&gt; done ya, Mbak</t>
  </si>
  <si>
    <t>sent on September 19, 2024 11:29 AM</t>
  </si>
  <si>
    <r>
      <t>m-</t>
    </r>
    <r>
      <rPr>
        <b/>
        <sz val="11"/>
        <color theme="1"/>
        <rFont val="Calibri"/>
        <family val="2"/>
        <scheme val="minor"/>
      </rPr>
      <t>479265</t>
    </r>
  </si>
  <si>
    <t>REVISI END DATE STNK TAX DATE DAN STNK EXPIRED DATE</t>
  </si>
  <si>
    <t>TRANSACTION&gt;ASSET</t>
  </si>
  <si>
    <t>Mohon dibantu 3 nopol berikut:</t>
  </si>
  <si>
    <t>B9538PBG</t>
  </si>
  <si>
    <t>B9540PBG</t>
  </si>
  <si>
    <t>B9542PBG</t>
  </si>
  <si>
    <t>STNK Expired Date dan STNK Tax Date nya terbalik, mohon tanggal nya ditukar mengikuti inputan dari tim Procurement.</t>
  </si>
  <si>
    <t>inputan STNK Expired Date dan STNK Tax Date sudah benar, namun ketika sampai di data Asset jadi terbalik.</t>
  </si>
  <si>
    <t>b.ASSET_CODE,</t>
  </si>
  <si>
    <t>b.STNK_EXPIRED_DATE, b.STNK_TAX_DATE,</t>
  </si>
  <si>
    <t>from IFINAMS.dbo.ASSET_VEHICLE b</t>
  </si>
  <si>
    <t>where b.PLAT_NO in (</t>
  </si>
  <si>
    <t>'B9538PBG',</t>
  </si>
  <si>
    <t>'B9540PBG',</t>
  </si>
  <si>
    <t>'B9542PBG'</t>
  </si>
  <si>
    <t>STNK_EXPIRED_DATE</t>
  </si>
  <si>
    <t>STNK_TAX_DATE</t>
  </si>
  <si>
    <t>2001.AST.2408.00003</t>
  </si>
  <si>
    <t>2001.AST.2408.00004</t>
  </si>
  <si>
    <t>2001.AST.2408.00005</t>
  </si>
  <si>
    <t>2024-08-15 18:38:40</t>
  </si>
  <si>
    <t>2025-07-24</t>
  </si>
  <si>
    <t>2029-07-24</t>
  </si>
  <si>
    <t>Aryo Prasetyo: Sore Mas Ronaldo. Tiket 479265 --&gt; REVISI END DATE STNK TAX DAT...</t>
  </si>
  <si>
    <t>sent on September 19, 2024 4:24 PM</t>
  </si>
  <si>
    <r>
      <rPr>
        <b/>
        <sz val="11"/>
        <color rgb="FFFF0000"/>
        <rFont val="Calibri"/>
        <family val="2"/>
        <scheme val="minor"/>
      </rPr>
      <t>20240920</t>
    </r>
    <r>
      <rPr>
        <b/>
        <sz val="11"/>
        <color rgb="FF0000FF"/>
        <rFont val="Calibri"/>
        <family val="2"/>
        <scheme val="minor"/>
      </rPr>
      <t>FRI</t>
    </r>
  </si>
  <si>
    <r>
      <rPr>
        <b/>
        <sz val="11"/>
        <color rgb="FFFF0000"/>
        <rFont val="Calibri"/>
        <family val="2"/>
        <scheme val="minor"/>
      </rPr>
      <t>20240923</t>
    </r>
    <r>
      <rPr>
        <b/>
        <sz val="11"/>
        <color rgb="FF0000FF"/>
        <rFont val="Calibri"/>
        <family val="2"/>
        <scheme val="minor"/>
      </rPr>
      <t>MON</t>
    </r>
  </si>
  <si>
    <r>
      <t>m-</t>
    </r>
    <r>
      <rPr>
        <b/>
        <sz val="11"/>
        <color theme="1"/>
        <rFont val="Calibri"/>
        <family val="2"/>
        <scheme val="minor"/>
      </rPr>
      <t>480108</t>
    </r>
  </si>
  <si>
    <t>Menambahkan Data KEUR kendaraan pada IFin</t>
  </si>
  <si>
    <t>Good Receipt Note (GRN)</t>
  </si>
  <si>
    <t>Belum mengInput data KEUR kendaraan</t>
  </si>
  <si>
    <t>Belum Terlampir</t>
  </si>
  <si>
    <t>Terlampir pada file yang sudah di Attach</t>
  </si>
  <si>
    <r>
      <rPr>
        <b/>
        <sz val="11"/>
        <color rgb="FFFF0000"/>
        <rFont val="Calibri"/>
        <family val="2"/>
        <scheme val="minor"/>
      </rPr>
      <t>20240923</t>
    </r>
    <r>
      <rPr>
        <b/>
        <sz val="11"/>
        <color rgb="FF0000FF"/>
        <rFont val="Calibri"/>
        <family val="2"/>
        <scheme val="minor"/>
      </rPr>
      <t>MON</t>
    </r>
    <r>
      <rPr>
        <b/>
        <sz val="11"/>
        <color theme="1"/>
        <rFont val="Calibri"/>
        <family val="2"/>
        <scheme val="minor"/>
      </rPr>
      <t>-002</t>
    </r>
  </si>
  <si>
    <t>Aryo Prasetyo: 479980</t>
  </si>
  <si>
    <t>sent on September 23, 2024 10:00 AM</t>
  </si>
  <si>
    <r>
      <rPr>
        <b/>
        <sz val="11"/>
        <color rgb="FFFF0000"/>
        <rFont val="Calibri"/>
        <family val="2"/>
        <scheme val="minor"/>
      </rPr>
      <t>20240924</t>
    </r>
    <r>
      <rPr>
        <b/>
        <sz val="11"/>
        <color rgb="FF0000FF"/>
        <rFont val="Calibri"/>
        <family val="2"/>
        <scheme val="minor"/>
      </rPr>
      <t>TUE</t>
    </r>
  </si>
  <si>
    <r>
      <rPr>
        <b/>
        <sz val="11"/>
        <color rgb="FFFF0000"/>
        <rFont val="Calibri"/>
        <family val="2"/>
        <scheme val="minor"/>
      </rPr>
      <t>20240924</t>
    </r>
    <r>
      <rPr>
        <b/>
        <sz val="11"/>
        <color rgb="FF0000FF"/>
        <rFont val="Calibri"/>
        <family val="2"/>
        <scheme val="minor"/>
      </rPr>
      <t>TUE</t>
    </r>
    <r>
      <rPr>
        <b/>
        <sz val="11"/>
        <color theme="1"/>
        <rFont val="Calibri"/>
        <family val="2"/>
        <scheme val="minor"/>
      </rPr>
      <t>-001</t>
    </r>
  </si>
  <si>
    <t>Issue Asset Migrasi</t>
  </si>
  <si>
    <t>4120034444</t>
  </si>
  <si>
    <t>B2153SIF</t>
  </si>
  <si>
    <r>
      <t>where a.CODE = '</t>
    </r>
    <r>
      <rPr>
        <b/>
        <sz val="11"/>
        <color theme="1"/>
        <rFont val="Consolas"/>
        <family val="3"/>
      </rPr>
      <t>4120034444</t>
    </r>
    <r>
      <rPr>
        <sz val="11"/>
        <color theme="1"/>
        <rFont val="Consolas"/>
        <family val="3"/>
      </rPr>
      <t>'</t>
    </r>
  </si>
  <si>
    <r>
      <t>a.</t>
    </r>
    <r>
      <rPr>
        <b/>
        <sz val="11"/>
        <color rgb="FF0000FF"/>
        <rFont val="Consolas"/>
        <family val="3"/>
      </rPr>
      <t>RENTAL_REFF_NO</t>
    </r>
    <r>
      <rPr>
        <sz val="11"/>
        <color theme="1"/>
        <rFont val="Consolas"/>
        <family val="3"/>
      </rPr>
      <t>,</t>
    </r>
  </si>
  <si>
    <r>
      <t>where CODE = '</t>
    </r>
    <r>
      <rPr>
        <b/>
        <sz val="11"/>
        <color theme="1"/>
        <rFont val="Consolas"/>
        <family val="3"/>
      </rPr>
      <t>4120034444</t>
    </r>
    <r>
      <rPr>
        <sz val="11"/>
        <color theme="1"/>
        <rFont val="Consolas"/>
        <family val="3"/>
      </rPr>
      <t>';</t>
    </r>
  </si>
  <si>
    <r>
      <rPr>
        <b/>
        <sz val="11"/>
        <color rgb="FF0000FF"/>
        <rFont val="Consolas"/>
        <family val="3"/>
      </rPr>
      <t>RENTAL_REFF_NO</t>
    </r>
    <r>
      <rPr>
        <sz val="11"/>
        <color theme="1"/>
        <rFont val="Consolas"/>
        <family val="3"/>
      </rPr>
      <t xml:space="preserve"> = </t>
    </r>
    <r>
      <rPr>
        <b/>
        <sz val="11"/>
        <color theme="1"/>
        <rFont val="Consolas"/>
        <family val="3"/>
      </rPr>
      <t>null</t>
    </r>
    <r>
      <rPr>
        <sz val="11"/>
        <color theme="1"/>
        <rFont val="Consolas"/>
        <family val="3"/>
      </rPr>
      <t>, -- 2038.OPLAA.2403.000044</t>
    </r>
  </si>
  <si>
    <t>Re: Issue Asset Migrasi</t>
  </si>
  <si>
    <r>
      <rPr>
        <b/>
        <sz val="11"/>
        <color rgb="FFFF0000"/>
        <rFont val="Calibri"/>
        <family val="2"/>
        <scheme val="minor"/>
      </rPr>
      <t>20240925</t>
    </r>
    <r>
      <rPr>
        <b/>
        <sz val="11"/>
        <color rgb="FF0000FF"/>
        <rFont val="Calibri"/>
        <family val="2"/>
        <scheme val="minor"/>
      </rPr>
      <t>WED</t>
    </r>
  </si>
  <si>
    <t>0000220/4/10/05/2019</t>
  </si>
  <si>
    <r>
      <t>f-</t>
    </r>
    <r>
      <rPr>
        <b/>
        <sz val="11"/>
        <color theme="1"/>
        <rFont val="Calibri"/>
        <family val="2"/>
        <scheme val="minor"/>
      </rPr>
      <t>2327343</t>
    </r>
  </si>
  <si>
    <t>Aryo Budi Dwikarso Prasetyo: Mbak Billa, tanya dong, yg case nya Pak Haris kemarin...</t>
  </si>
  <si>
    <t>sent on September 25, 2024 8:50 AM</t>
  </si>
  <si>
    <r>
      <t>m-</t>
    </r>
    <r>
      <rPr>
        <b/>
        <sz val="11"/>
        <color theme="1"/>
        <rFont val="Calibri"/>
        <family val="2"/>
        <scheme val="minor"/>
      </rPr>
      <t>480712</t>
    </r>
  </si>
  <si>
    <t>Revisi Years Untuk Pengajuan SPPA No 1000.AMSSM.2409.000022</t>
  </si>
  <si>
    <t>Data Maintance dilakukan karena disystem ifin untuk unit - unit baru kolom yearsnya kosong (Tidak terisi), Sehingga diperlukan data maintance</t>
  </si>
  <si>
    <t>B9642FEV=&gt; Kosong</t>
  </si>
  <si>
    <t>B9642FEV=&gt; 2023</t>
  </si>
  <si>
    <r>
      <t xml:space="preserve">Revisi Years Untuk Pengajuan SPPA No </t>
    </r>
    <r>
      <rPr>
        <b/>
        <sz val="11"/>
        <color theme="1"/>
        <rFont val="Calibri"/>
        <family val="2"/>
        <scheme val="minor"/>
      </rPr>
      <t>1000.AMSSM.2409.000022</t>
    </r>
  </si>
  <si>
    <t>a.ASSET_CODE, a.PLAT_NO,</t>
  </si>
  <si>
    <t>a.BUILT_YEAR,</t>
  </si>
  <si>
    <t>from IFINAMS.dbo.ASSET_VEHICLE a</t>
  </si>
  <si>
    <t>where a.PLAT_NO = 'B9642FEV';</t>
  </si>
  <si>
    <t>BUILT_YEAR = 2023, -- null</t>
  </si>
  <si>
    <t>MOD_DATE = getdate(), -- 2024-09-13 14:00:14.747</t>
  </si>
  <si>
    <t>MOD_IP_ADDRESS = 'M-480712' -- 127.0.0.1</t>
  </si>
  <si>
    <t>where ASSET_CODE = '2008.AST.2409.00016';</t>
  </si>
  <si>
    <r>
      <rPr>
        <b/>
        <sz val="11"/>
        <color rgb="FFFF0000"/>
        <rFont val="Calibri"/>
        <family val="2"/>
        <scheme val="minor"/>
      </rPr>
      <t>20240925</t>
    </r>
    <r>
      <rPr>
        <b/>
        <sz val="11"/>
        <color rgb="FF0000FF"/>
        <rFont val="Calibri"/>
        <family val="2"/>
        <scheme val="minor"/>
      </rPr>
      <t>WED</t>
    </r>
    <r>
      <rPr>
        <b/>
        <sz val="11"/>
        <color theme="1"/>
        <rFont val="Calibri"/>
        <family val="2"/>
        <scheme val="minor"/>
      </rPr>
      <t>-003</t>
    </r>
  </si>
  <si>
    <t>Antonius Fedrik Yohanes Yahya: Siang Pak Aryo Prasetyo, Maaf Pak Terkait hal ini 2...</t>
  </si>
  <si>
    <t>sent on September 25, 2024 9:25 AM</t>
  </si>
  <si>
    <t>where a.POLICY_NO = '00102240800584'</t>
  </si>
  <si>
    <t>and d.PLAT_NO in ('DD8609XN', 'B9395BXT');</t>
  </si>
  <si>
    <t>POLICY_CODE</t>
  </si>
  <si>
    <t>SUM_INSURED_AMOUNT</t>
  </si>
  <si>
    <t>DEPRECIATION_CODE</t>
  </si>
  <si>
    <t>COLLATERAL_TYPE</t>
  </si>
  <si>
    <t>COLLATERAL_CATEGORY_CODE</t>
  </si>
  <si>
    <t>OCCUPATION_CODE</t>
  </si>
  <si>
    <t>REGION_CODE</t>
  </si>
  <si>
    <t>COLLATERAL_YEAR</t>
  </si>
  <si>
    <t>IS_AUTHORIZED_WORKSHOP</t>
  </si>
  <si>
    <t>IS_COMMERCIAL</t>
  </si>
  <si>
    <t>STATUS_ASSET</t>
  </si>
  <si>
    <t>INSERT_TYPE</t>
  </si>
  <si>
    <t>SPPA_CODE</t>
  </si>
  <si>
    <t>INVOICE_CODE</t>
  </si>
  <si>
    <t>ACCESSORIES</t>
  </si>
  <si>
    <t>DSF.IPA.2408.000210</t>
  </si>
  <si>
    <t>1000.AMSIPM.2408.000016</t>
  </si>
  <si>
    <t>AMSMD.2306.000003</t>
  </si>
  <si>
    <t>VHCL</t>
  </si>
  <si>
    <t>MCC.2306.000002</t>
  </si>
  <si>
    <t>REGION3</t>
  </si>
  <si>
    <t>1000.AMSSM.2408.000006</t>
  </si>
  <si>
    <t>010391/DN/001/8/24</t>
  </si>
  <si>
    <t>A2158</t>
  </si>
  <si>
    <t>35.191.1.15</t>
  </si>
  <si>
    <t>M-478061</t>
  </si>
  <si>
    <t>DSF.IPA.2408.000211</t>
  </si>
  <si>
    <t>REGION2</t>
  </si>
  <si>
    <t>delete from IFINAMS.dbo.INSURANCE_POLICY_ASSET</t>
  </si>
  <si>
    <t>Aryo Prasetyo: Pak Anton, tiket 480712 --&gt; Revisi Years Untuk Pengajuan SPPA No...</t>
  </si>
  <si>
    <t>sent on September 25, 2024 1:34 PM</t>
  </si>
  <si>
    <r>
      <rPr>
        <b/>
        <sz val="11"/>
        <color rgb="FFFF0000"/>
        <rFont val="Calibri"/>
        <family val="2"/>
        <scheme val="minor"/>
      </rPr>
      <t>20240926</t>
    </r>
    <r>
      <rPr>
        <b/>
        <sz val="11"/>
        <color rgb="FF0000FF"/>
        <rFont val="Calibri"/>
        <family val="2"/>
        <scheme val="minor"/>
      </rPr>
      <t>THU</t>
    </r>
  </si>
  <si>
    <r>
      <rPr>
        <b/>
        <sz val="11"/>
        <color rgb="FFFF0000"/>
        <rFont val="Calibri"/>
        <family val="2"/>
        <scheme val="minor"/>
      </rPr>
      <t>20240926</t>
    </r>
    <r>
      <rPr>
        <b/>
        <sz val="11"/>
        <color rgb="FF0000FF"/>
        <rFont val="Calibri"/>
        <family val="2"/>
        <scheme val="minor"/>
      </rPr>
      <t>THU</t>
    </r>
    <r>
      <rPr>
        <b/>
        <sz val="11"/>
        <color theme="1"/>
        <rFont val="Calibri"/>
        <family val="2"/>
        <scheme val="minor"/>
      </rPr>
      <t>-001</t>
    </r>
  </si>
  <si>
    <t>Sabilla Pravita Larrasati: pak aryo minta tlg sweeping NPWP yah paak ada yg urgent...</t>
  </si>
  <si>
    <t>sent on September 26, 2024 9:51 AM</t>
  </si>
  <si>
    <t>0002629/4/08/07/2024</t>
  </si>
  <si>
    <t>0002575/4/10/07/2024</t>
  </si>
  <si>
    <t>0002737/4/08/08/2024</t>
  </si>
  <si>
    <t>0002664/4/38/07/2024</t>
  </si>
  <si>
    <t>0002214/4/10/04/2024</t>
  </si>
  <si>
    <t>0002807/4/01/09/2024</t>
  </si>
  <si>
    <t>0002623/4/10/07/2024</t>
  </si>
  <si>
    <t>0002628/4/10/07/2024</t>
  </si>
  <si>
    <t>0002821/4/08/09/2024</t>
  </si>
  <si>
    <t>0002822/4/08/09/2024</t>
  </si>
  <si>
    <t>0002823/4/08/09/2024</t>
  </si>
  <si>
    <t>0002824/4/08/09/2024</t>
  </si>
  <si>
    <t>0002825/4/08/09/2024</t>
  </si>
  <si>
    <t>0002826/4/08/09/2024</t>
  </si>
  <si>
    <t>0002827/4/08/09/2024</t>
  </si>
  <si>
    <t>0002828/4/08/09/2024</t>
  </si>
  <si>
    <t>KOPERASI TELEKOMUNIKASI SELULAR</t>
  </si>
  <si>
    <t>KOPERASI TELEKOMUNIKASI SELULAR KISEL</t>
  </si>
  <si>
    <t>-</t>
  </si>
  <si>
    <t>|406209841513000</t>
  </si>
  <si>
    <t>|018079814062000</t>
  </si>
  <si>
    <t>|001313257607300</t>
  </si>
  <si>
    <t>|013067806062000</t>
  </si>
  <si>
    <t>|-</t>
  </si>
  <si>
    <t>|0406209841513000</t>
  </si>
  <si>
    <t>|0018079814062000</t>
  </si>
  <si>
    <t>|0013067806062000</t>
  </si>
  <si>
    <t>|3174071305720000</t>
  </si>
  <si>
    <t>|3173050904790010</t>
  </si>
  <si>
    <t>|3173030311010000</t>
  </si>
  <si>
    <t>|3175091610710000</t>
  </si>
  <si>
    <t>|3171042405890000</t>
  </si>
  <si>
    <t>|3174021504710000</t>
  </si>
  <si>
    <t>|3171030105940000</t>
  </si>
  <si>
    <t>|3174091202970000</t>
  </si>
  <si>
    <t>Jl. Candaria 1 RT/RW 002/010, Kramat Pela, Kebayoran Baru, Jakarta Selatan</t>
  </si>
  <si>
    <t>Jl. Sasak II Dalam, RT/RW 005/002, Kelapa Dua, Kebun Jeruk, Jakarta Barat</t>
  </si>
  <si>
    <t>Jl. Kesederhanaan, RT/RW 008/004, Keagungan, Taman Sari, Jakarta Barat</t>
  </si>
  <si>
    <t>Jl. Madrasah, RT/RW 004/005, Susukan, Ciracas, Jakarta Timur</t>
  </si>
  <si>
    <t>Jl. Kramat Pulo Dalam, RT/RW 006/008, Kramat, Senen, Jakarta Pusat</t>
  </si>
  <si>
    <t>Pedurenan Masjid RT/RW 001/004 Karet Kuningan, Setiabudhi, Jakarta Selatan</t>
  </si>
  <si>
    <t>Rusun Komarudin Blok C LT 4/14, RT/RW 017/004, Penggilingan, Cakung, Jakarta Timur</t>
  </si>
  <si>
    <t>Jl. Bukit Duri Tanjakan 3, RT/RW 013/012, Bukit Duri, Tebet, Jakarta Selatan</t>
  </si>
  <si>
    <t>IBNU ARFAN</t>
  </si>
  <si>
    <t>AMINUDIN</t>
  </si>
  <si>
    <t>MUHAMAD ALDO WIRAYUDA</t>
  </si>
  <si>
    <t>AHMAD MARYADI</t>
  </si>
  <si>
    <t>ENGGA WAHYUDI</t>
  </si>
  <si>
    <t>PANJI NUGROHO</t>
  </si>
  <si>
    <t>HASRUL AREF</t>
  </si>
  <si>
    <t>RISKY RAMADHAN</t>
  </si>
  <si>
    <t>Sabilla Pravita Larrasati: pak maaf, yg npwp namenya lupa aku taroh namanyaaa,  m...</t>
  </si>
  <si>
    <t>sent on September 26, 2024 1:38 PM</t>
  </si>
  <si>
    <r>
      <rPr>
        <b/>
        <sz val="11"/>
        <color rgb="FFFF0000"/>
        <rFont val="Calibri"/>
        <family val="2"/>
        <scheme val="minor"/>
      </rPr>
      <t>20240927</t>
    </r>
    <r>
      <rPr>
        <b/>
        <sz val="11"/>
        <color rgb="FF0000FF"/>
        <rFont val="Calibri"/>
        <family val="2"/>
        <scheme val="minor"/>
      </rPr>
      <t>FRI</t>
    </r>
  </si>
  <si>
    <t>raffyanda (Guest): Pak Aryo Prasetyo untuk issue ini 480108, attachment document n...</t>
  </si>
  <si>
    <t>sent on September 27, 2024 9:59 AM</t>
  </si>
  <si>
    <t>Aryo Prasetyo: Sy info ke user dulu ya Mas raffyanda (Guest)</t>
  </si>
  <si>
    <t>sent on September 27, 2024 10:26 AM</t>
  </si>
  <si>
    <t>Aryo Prasetyo: Siang Pak Daniel, tiket 480108   Attachment document-nya tdk bisa...</t>
  </si>
  <si>
    <t>sent on September 27, 2024 11:02 AM</t>
  </si>
  <si>
    <t>sent on September 27, 2024 1:35 PM</t>
  </si>
  <si>
    <t>Aryo Prasetyo: User konfirm nanti siang jam 13:30 akan upload ulang datanya, Mas r...</t>
  </si>
  <si>
    <t>sent on September 27, 2024 11:16 AM</t>
  </si>
  <si>
    <t>Aryo Prasetyo: Siang Pak Daniel, mohon infonya kalo sdh siap utk upload ulang atta...</t>
  </si>
  <si>
    <t>Aryo Prasetyo: Mas raffyanda (Guest), sy sdh colek user, kita tunggu kesiapan user ya</t>
  </si>
  <si>
    <t>Daniel Gusdolf: siang pak bisa skrg ya pak</t>
  </si>
  <si>
    <t>sent on September 27, 2024 1:38 PM</t>
  </si>
  <si>
    <t>Aryo Prasetyo: Mas raffyanda (Guest), user sdh siap, mohon GRN bisa dirubah HOLD ya</t>
  </si>
  <si>
    <t>sent on September 27, 2024 1:40 PM</t>
  </si>
  <si>
    <t>Aryo Prasetyo: Pak Daniel, silakan upload attachment-nya ya Jika sudah mohon jgn ...</t>
  </si>
  <si>
    <t>sent on September 27, 2024 1:42 PM</t>
  </si>
  <si>
    <t>Aryo Prasetyo: User sdh upload ya Mas raffyanda (Guest)</t>
  </si>
  <si>
    <t>sent on September 27, 2024 1:47 PM</t>
  </si>
  <si>
    <t>Aryo Prasetyo: Utk expired keur date-nya tanggal berapa ya Pak?</t>
  </si>
  <si>
    <t>sent on September 27, 2024 1:53 PM</t>
  </si>
  <si>
    <t>Aryo Prasetyo: 6 Maret 2025</t>
  </si>
  <si>
    <t>sent on September 27, 2024 1:56 PM</t>
  </si>
  <si>
    <t>putri (Guest): Siang pak Aryo Prasetyo Terkait tiket 480108 sudah done, mohon d...</t>
  </si>
  <si>
    <t>sent on September 27, 2024 2:08 PM</t>
  </si>
  <si>
    <t>Aryo Prasetyo: Terima kasih bantuannya ya Mbak putri (Guest) &amp; Mas raffyanda (...</t>
  </si>
  <si>
    <t>sent on September 27, 2024 2:10 PM</t>
  </si>
  <si>
    <t>Aryo Prasetyo: Mbak putri (Guest), maaf bisa minta tolong dirubah lg tgl nya ya Mb...</t>
  </si>
  <si>
    <t>sent on September 27, 2024 2:19 PM</t>
  </si>
  <si>
    <t>Daniel Gusdolf: pak kok ini 25 ya?</t>
  </si>
  <si>
    <t>sent on September 27, 2024 2:15 PM</t>
  </si>
  <si>
    <t>Aryo Prasetyo: Pak Daniel, mohon bisa dicek lg ya, Pak</t>
  </si>
  <si>
    <t>sent on September 27, 2024 2:21 PM</t>
  </si>
  <si>
    <r>
      <t xml:space="preserve">Tolong tambahkan Expire Date KEUR &amp; bantu uploadkan Foto KEUR dari PO </t>
    </r>
    <r>
      <rPr>
        <b/>
        <sz val="11"/>
        <color theme="1"/>
        <rFont val="Calibri"/>
        <family val="2"/>
        <scheme val="minor"/>
      </rPr>
      <t>001518.DSF.POR.08.2024</t>
    </r>
    <r>
      <rPr>
        <sz val="11"/>
        <color theme="1"/>
        <rFont val="Calibri"/>
        <family val="2"/>
        <scheme val="minor"/>
      </rPr>
      <t xml:space="preserve"> dengan No. Aplikasi 0002270/4/10/08/2024</t>
    </r>
  </si>
  <si>
    <t>Antonius Fedrik Yohanes Yahya: Tolong ya Pak Aryo Prasetyo, Terimakasih</t>
  </si>
  <si>
    <t>sent on September 25, 2024 10:16 AM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</si>
</sst>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6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</font>
    <font>
      <sz val="11"/>
      <color theme="1"/>
      <name val="Calibri"/>
      <family val="2"/>
    </font>
    <font>
      <b/>
      <sz val="11"/>
      <color theme="0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1"/>
      <color rgb="FF0000FF"/>
      <name val="Calibri"/>
      <family val="2"/>
      <scheme val="minor"/>
    </font>
    <font>
      <b/>
      <sz val="11"/>
      <color rgb="FF0000FF"/>
      <name val="Consolas"/>
      <family val="3"/>
    </font>
    <font>
      <b/>
      <sz val="11"/>
      <color rgb="FFFF0000"/>
      <name val="Consolas"/>
      <family val="3"/>
    </font>
    <font>
      <sz val="11"/>
      <color theme="1"/>
      <name val="Consolas"/>
      <family val="3"/>
    </font>
    <font>
      <b/>
      <sz val="11"/>
      <color theme="1"/>
      <name val="Consolas"/>
      <family val="3"/>
    </font>
    <font>
      <u/>
      <sz val="11"/>
      <color theme="10"/>
      <name val="Calibri"/>
      <family val="2"/>
      <scheme val="minor"/>
    </font>
    <font>
      <b/>
      <i/>
      <sz val="11"/>
      <color theme="1"/>
      <name val="Calibri"/>
      <family val="2"/>
      <scheme val="minor"/>
    </font>
    <font>
      <sz val="11"/>
      <color theme="1"/>
      <name val="Calibri"/>
      <family val="2"/>
      <charset val="1"/>
      <scheme val="minor"/>
    </font>
    <font>
      <sz val="11"/>
      <name val="Consolas"/>
      <family val="3"/>
    </font>
    <font>
      <sz val="11"/>
      <name val="Calibri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rgb="FF66FFFF"/>
        <bgColor indexed="64"/>
      </patternFill>
    </fill>
    <fill>
      <patternFill patternType="solid">
        <fgColor rgb="FF0000FF"/>
        <bgColor indexed="64"/>
      </patternFill>
    </fill>
    <fill>
      <patternFill patternType="solid">
        <fgColor rgb="FF00F0EA"/>
        <bgColor indexed="64"/>
      </patternFill>
    </fill>
  </fills>
  <borders count="1">
    <border>
      <left/>
      <right/>
      <top/>
      <bottom/>
      <diagonal/>
    </border>
  </borders>
  <cellStyleXfs count="5">
    <xf numFmtId="0" fontId="0" fillId="0" borderId="0"/>
    <xf numFmtId="0" fontId="11" fillId="0" borderId="0" applyNumberFormat="0" applyFill="0" applyBorder="0" applyAlignment="0" applyProtection="0"/>
    <xf numFmtId="0" fontId="2" fillId="0" borderId="0"/>
    <xf numFmtId="0" fontId="13" fillId="0" borderId="0"/>
    <xf numFmtId="0" fontId="1" fillId="0" borderId="0"/>
  </cellStyleXfs>
  <cellXfs count="30">
    <xf numFmtId="0" fontId="0" fillId="0" borderId="0" xfId="0"/>
    <xf numFmtId="0" fontId="4" fillId="0" borderId="0" xfId="0" applyFont="1" applyAlignment="1">
      <alignment vertical="top"/>
    </xf>
    <xf numFmtId="0" fontId="4" fillId="0" borderId="0" xfId="0" applyFont="1"/>
    <xf numFmtId="0" fontId="0" fillId="0" borderId="0" xfId="0" applyAlignment="1">
      <alignment vertical="top"/>
    </xf>
    <xf numFmtId="0" fontId="3" fillId="2" borderId="0" xfId="0" applyFont="1" applyFill="1" applyAlignment="1">
      <alignment horizontal="center" vertical="top"/>
    </xf>
    <xf numFmtId="0" fontId="9" fillId="0" borderId="0" xfId="0" applyFont="1" applyAlignment="1">
      <alignment vertical="top"/>
    </xf>
    <xf numFmtId="0" fontId="9" fillId="4" borderId="0" xfId="0" applyFont="1" applyFill="1" applyAlignment="1">
      <alignment vertical="top"/>
    </xf>
    <xf numFmtId="0" fontId="0" fillId="4" borderId="0" xfId="0" applyFill="1" applyAlignment="1">
      <alignment vertical="top"/>
    </xf>
    <xf numFmtId="0" fontId="9" fillId="5" borderId="0" xfId="0" applyFont="1" applyFill="1" applyAlignment="1">
      <alignment vertical="top"/>
    </xf>
    <xf numFmtId="0" fontId="0" fillId="5" borderId="0" xfId="0" applyFill="1" applyAlignment="1">
      <alignment vertical="top"/>
    </xf>
    <xf numFmtId="0" fontId="9" fillId="4" borderId="0" xfId="0" quotePrefix="1" applyFont="1" applyFill="1" applyAlignment="1">
      <alignment vertical="top"/>
    </xf>
    <xf numFmtId="0" fontId="9" fillId="5" borderId="0" xfId="0" quotePrefix="1" applyFont="1" applyFill="1" applyAlignment="1">
      <alignment vertical="top"/>
    </xf>
    <xf numFmtId="0" fontId="3" fillId="6" borderId="0" xfId="0" applyFont="1" applyFill="1" applyAlignment="1">
      <alignment horizontal="center" vertical="top"/>
    </xf>
    <xf numFmtId="0" fontId="11" fillId="0" borderId="0" xfId="1"/>
    <xf numFmtId="0" fontId="9" fillId="4" borderId="0" xfId="0" applyFont="1" applyFill="1"/>
    <xf numFmtId="0" fontId="0" fillId="4" borderId="0" xfId="0" applyFill="1"/>
    <xf numFmtId="0" fontId="9" fillId="5" borderId="0" xfId="0" applyFont="1" applyFill="1"/>
    <xf numFmtId="0" fontId="0" fillId="5" borderId="0" xfId="0" applyFill="1"/>
    <xf numFmtId="0" fontId="0" fillId="0" borderId="0" xfId="0" quotePrefix="1"/>
    <xf numFmtId="0" fontId="0" fillId="3" borderId="0" xfId="0" applyFill="1" applyAlignment="1">
      <alignment vertical="top"/>
    </xf>
    <xf numFmtId="47" fontId="0" fillId="0" borderId="0" xfId="0" applyNumberFormat="1"/>
    <xf numFmtId="0" fontId="0" fillId="0" borderId="0" xfId="0" quotePrefix="1" applyAlignment="1">
      <alignment vertical="top"/>
    </xf>
    <xf numFmtId="0" fontId="4" fillId="0" borderId="0" xfId="0" quotePrefix="1" applyFont="1" applyAlignment="1">
      <alignment vertical="top"/>
    </xf>
    <xf numFmtId="0" fontId="12" fillId="0" borderId="0" xfId="0" applyFont="1" applyAlignment="1">
      <alignment vertical="top"/>
    </xf>
    <xf numFmtId="47" fontId="0" fillId="0" borderId="0" xfId="0" applyNumberFormat="1" applyAlignment="1">
      <alignment vertical="top"/>
    </xf>
    <xf numFmtId="0" fontId="9" fillId="7" borderId="0" xfId="0" applyFont="1" applyFill="1" applyAlignment="1">
      <alignment vertical="top"/>
    </xf>
    <xf numFmtId="0" fontId="9" fillId="3" borderId="0" xfId="0" applyFont="1" applyFill="1"/>
    <xf numFmtId="0" fontId="0" fillId="7" borderId="0" xfId="0" applyFill="1" applyAlignment="1">
      <alignment vertical="top"/>
    </xf>
    <xf numFmtId="0" fontId="14" fillId="4" borderId="0" xfId="0" applyFont="1" applyFill="1" applyAlignment="1">
      <alignment vertical="top"/>
    </xf>
    <xf numFmtId="0" fontId="15" fillId="0" borderId="0" xfId="0" applyFont="1" applyAlignment="1">
      <alignment vertical="top"/>
    </xf>
  </cellXfs>
  <cellStyles count="5">
    <cellStyle name="Hyperlink" xfId="1" builtinId="8"/>
    <cellStyle name="Normal" xfId="0" builtinId="0"/>
    <cellStyle name="Normal 2" xfId="2" xr:uid="{975223C5-16C6-42C7-8F5D-831A9D1C215B}"/>
    <cellStyle name="Normal 3" xfId="3" xr:uid="{7981745C-BA90-4647-91BE-E930EE87F896}"/>
    <cellStyle name="Normal 4" xfId="4" xr:uid="{68238076-F238-427E-A93C-CDA6357F604E}"/>
  </cellStyles>
  <dxfs count="0"/>
  <tableStyles count="0" defaultTableStyle="TableStyleMedium2" defaultPivotStyle="PivotStyleLight16"/>
  <colors>
    <mruColors>
      <color rgb="FF0000FF"/>
      <color rgb="FF66FFFF"/>
      <color rgb="FFFFFF99"/>
      <color rgb="FF00F0EA"/>
      <color rgb="FF99FF66"/>
      <color rgb="FF00DAD5"/>
      <color rgb="FFF8CBAD"/>
      <color rgb="FFDDDDDD"/>
      <color rgb="FFFF99FF"/>
      <color rgb="FFFFFF6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microsoft.com/office/2017/10/relationships/person" Target="persons/perso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jpeg"/><Relationship Id="rId13" Type="http://schemas.openxmlformats.org/officeDocument/2006/relationships/image" Target="../media/image29.png"/><Relationship Id="rId3" Type="http://schemas.openxmlformats.org/officeDocument/2006/relationships/image" Target="../media/image19.png"/><Relationship Id="rId7" Type="http://schemas.openxmlformats.org/officeDocument/2006/relationships/image" Target="../media/image23.png"/><Relationship Id="rId12" Type="http://schemas.openxmlformats.org/officeDocument/2006/relationships/image" Target="../media/image28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6" Type="http://schemas.openxmlformats.org/officeDocument/2006/relationships/image" Target="../media/image22.png"/><Relationship Id="rId11" Type="http://schemas.openxmlformats.org/officeDocument/2006/relationships/image" Target="../media/image27.png"/><Relationship Id="rId5" Type="http://schemas.openxmlformats.org/officeDocument/2006/relationships/image" Target="../media/image21.png"/><Relationship Id="rId10" Type="http://schemas.openxmlformats.org/officeDocument/2006/relationships/image" Target="../media/image26.png"/><Relationship Id="rId4" Type="http://schemas.openxmlformats.org/officeDocument/2006/relationships/image" Target="../media/image20.png"/><Relationship Id="rId9" Type="http://schemas.openxmlformats.org/officeDocument/2006/relationships/image" Target="../media/image25.png"/><Relationship Id="rId14" Type="http://schemas.openxmlformats.org/officeDocument/2006/relationships/image" Target="../media/image30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13" Type="http://schemas.openxmlformats.org/officeDocument/2006/relationships/image" Target="../media/image43.png"/><Relationship Id="rId3" Type="http://schemas.openxmlformats.org/officeDocument/2006/relationships/image" Target="../media/image33.png"/><Relationship Id="rId7" Type="http://schemas.openxmlformats.org/officeDocument/2006/relationships/image" Target="../media/image37.png"/><Relationship Id="rId12" Type="http://schemas.openxmlformats.org/officeDocument/2006/relationships/image" Target="../media/image42.png"/><Relationship Id="rId2" Type="http://schemas.openxmlformats.org/officeDocument/2006/relationships/image" Target="../media/image32.png"/><Relationship Id="rId16" Type="http://schemas.openxmlformats.org/officeDocument/2006/relationships/image" Target="../media/image46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11" Type="http://schemas.openxmlformats.org/officeDocument/2006/relationships/image" Target="../media/image41.png"/><Relationship Id="rId5" Type="http://schemas.openxmlformats.org/officeDocument/2006/relationships/image" Target="../media/image35.png"/><Relationship Id="rId15" Type="http://schemas.openxmlformats.org/officeDocument/2006/relationships/image" Target="../media/image45.png"/><Relationship Id="rId10" Type="http://schemas.openxmlformats.org/officeDocument/2006/relationships/image" Target="../media/image40.png"/><Relationship Id="rId4" Type="http://schemas.openxmlformats.org/officeDocument/2006/relationships/image" Target="../media/image34.png"/><Relationship Id="rId9" Type="http://schemas.openxmlformats.org/officeDocument/2006/relationships/image" Target="../media/image39.png"/><Relationship Id="rId14" Type="http://schemas.openxmlformats.org/officeDocument/2006/relationships/image" Target="../media/image44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54.png"/><Relationship Id="rId13" Type="http://schemas.openxmlformats.org/officeDocument/2006/relationships/image" Target="../media/image59.png"/><Relationship Id="rId18" Type="http://schemas.openxmlformats.org/officeDocument/2006/relationships/image" Target="../media/image64.png"/><Relationship Id="rId3" Type="http://schemas.openxmlformats.org/officeDocument/2006/relationships/image" Target="../media/image49.png"/><Relationship Id="rId7" Type="http://schemas.openxmlformats.org/officeDocument/2006/relationships/image" Target="../media/image53.png"/><Relationship Id="rId12" Type="http://schemas.openxmlformats.org/officeDocument/2006/relationships/image" Target="../media/image58.png"/><Relationship Id="rId17" Type="http://schemas.openxmlformats.org/officeDocument/2006/relationships/image" Target="../media/image63.png"/><Relationship Id="rId2" Type="http://schemas.openxmlformats.org/officeDocument/2006/relationships/image" Target="../media/image48.png"/><Relationship Id="rId16" Type="http://schemas.openxmlformats.org/officeDocument/2006/relationships/image" Target="../media/image62.png"/><Relationship Id="rId20" Type="http://schemas.openxmlformats.org/officeDocument/2006/relationships/image" Target="../media/image66.png"/><Relationship Id="rId1" Type="http://schemas.openxmlformats.org/officeDocument/2006/relationships/image" Target="../media/image47.png"/><Relationship Id="rId6" Type="http://schemas.openxmlformats.org/officeDocument/2006/relationships/image" Target="../media/image52.png"/><Relationship Id="rId11" Type="http://schemas.openxmlformats.org/officeDocument/2006/relationships/image" Target="../media/image57.png"/><Relationship Id="rId5" Type="http://schemas.openxmlformats.org/officeDocument/2006/relationships/image" Target="../media/image51.png"/><Relationship Id="rId15" Type="http://schemas.openxmlformats.org/officeDocument/2006/relationships/image" Target="../media/image61.png"/><Relationship Id="rId10" Type="http://schemas.openxmlformats.org/officeDocument/2006/relationships/image" Target="../media/image56.png"/><Relationship Id="rId19" Type="http://schemas.openxmlformats.org/officeDocument/2006/relationships/image" Target="../media/image65.png"/><Relationship Id="rId4" Type="http://schemas.openxmlformats.org/officeDocument/2006/relationships/image" Target="../media/image50.png"/><Relationship Id="rId9" Type="http://schemas.openxmlformats.org/officeDocument/2006/relationships/image" Target="../media/image55.png"/><Relationship Id="rId14" Type="http://schemas.openxmlformats.org/officeDocument/2006/relationships/image" Target="../media/image60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68.png"/><Relationship Id="rId1" Type="http://schemas.openxmlformats.org/officeDocument/2006/relationships/image" Target="../media/image67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76.png"/><Relationship Id="rId13" Type="http://schemas.openxmlformats.org/officeDocument/2006/relationships/image" Target="../media/image81.png"/><Relationship Id="rId18" Type="http://schemas.openxmlformats.org/officeDocument/2006/relationships/image" Target="../media/image86.png"/><Relationship Id="rId3" Type="http://schemas.openxmlformats.org/officeDocument/2006/relationships/image" Target="../media/image71.png"/><Relationship Id="rId21" Type="http://schemas.openxmlformats.org/officeDocument/2006/relationships/image" Target="../media/image89.png"/><Relationship Id="rId7" Type="http://schemas.openxmlformats.org/officeDocument/2006/relationships/image" Target="../media/image75.png"/><Relationship Id="rId12" Type="http://schemas.openxmlformats.org/officeDocument/2006/relationships/image" Target="../media/image80.png"/><Relationship Id="rId17" Type="http://schemas.openxmlformats.org/officeDocument/2006/relationships/image" Target="../media/image85.png"/><Relationship Id="rId2" Type="http://schemas.openxmlformats.org/officeDocument/2006/relationships/image" Target="../media/image70.png"/><Relationship Id="rId16" Type="http://schemas.openxmlformats.org/officeDocument/2006/relationships/image" Target="../media/image84.png"/><Relationship Id="rId20" Type="http://schemas.openxmlformats.org/officeDocument/2006/relationships/image" Target="../media/image88.png"/><Relationship Id="rId1" Type="http://schemas.openxmlformats.org/officeDocument/2006/relationships/image" Target="../media/image69.png"/><Relationship Id="rId6" Type="http://schemas.openxmlformats.org/officeDocument/2006/relationships/image" Target="../media/image74.png"/><Relationship Id="rId11" Type="http://schemas.openxmlformats.org/officeDocument/2006/relationships/image" Target="../media/image79.png"/><Relationship Id="rId5" Type="http://schemas.openxmlformats.org/officeDocument/2006/relationships/image" Target="../media/image73.png"/><Relationship Id="rId15" Type="http://schemas.openxmlformats.org/officeDocument/2006/relationships/image" Target="../media/image83.png"/><Relationship Id="rId10" Type="http://schemas.openxmlformats.org/officeDocument/2006/relationships/image" Target="../media/image78.png"/><Relationship Id="rId19" Type="http://schemas.openxmlformats.org/officeDocument/2006/relationships/image" Target="../media/image87.png"/><Relationship Id="rId4" Type="http://schemas.openxmlformats.org/officeDocument/2006/relationships/image" Target="../media/image72.png"/><Relationship Id="rId9" Type="http://schemas.openxmlformats.org/officeDocument/2006/relationships/image" Target="../media/image77.png"/><Relationship Id="rId14" Type="http://schemas.openxmlformats.org/officeDocument/2006/relationships/image" Target="../media/image8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77520</xdr:colOff>
      <xdr:row>13</xdr:row>
      <xdr:rowOff>17943</xdr:rowOff>
    </xdr:from>
    <xdr:to>
      <xdr:col>41</xdr:col>
      <xdr:colOff>2605</xdr:colOff>
      <xdr:row>30</xdr:row>
      <xdr:rowOff>54796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D306E012-2846-4802-86CD-65C9E7AA2FA1}"/>
            </a:ext>
          </a:extLst>
        </xdr:cNvPr>
        <xdr:cNvSpPr/>
      </xdr:nvSpPr>
      <xdr:spPr>
        <a:xfrm rot="18900000">
          <a:off x="649020" y="2494443"/>
          <a:ext cx="7164085" cy="3275353"/>
        </a:xfrm>
        <a:prstGeom prst="rect">
          <a:avLst/>
        </a:prstGeom>
        <a:noFill/>
        <a:ln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600" b="1">
              <a:ln>
                <a:solidFill>
                  <a:srgbClr val="FF0000">
                    <a:alpha val="23000"/>
                  </a:srgbClr>
                </a:solidFill>
              </a:ln>
              <a:solidFill>
                <a:srgbClr val="FF0000">
                  <a:alpha val="12000"/>
                </a:srgbClr>
              </a:solidFill>
              <a:effectLst>
                <a:outerShdw blurRad="190500" algn="ctr" rotWithShape="0">
                  <a:srgbClr val="000000">
                    <a:alpha val="90000"/>
                  </a:srgbClr>
                </a:outerShdw>
              </a:effectLst>
              <a:latin typeface="Verdana" panose="020B0604030504040204" pitchFamily="34" charset="0"/>
              <a:ea typeface="Verdana" panose="020B0604030504040204" pitchFamily="34" charset="0"/>
            </a:rPr>
            <a:t>FULL-DAY</a:t>
          </a:r>
          <a:br>
            <a:rPr lang="en-US" sz="9600" b="1">
              <a:ln>
                <a:solidFill>
                  <a:srgbClr val="FF0000">
                    <a:alpha val="23000"/>
                  </a:srgbClr>
                </a:solidFill>
              </a:ln>
              <a:solidFill>
                <a:srgbClr val="FF0000">
                  <a:alpha val="12000"/>
                </a:srgbClr>
              </a:solidFill>
              <a:effectLst>
                <a:outerShdw blurRad="190500" algn="ctr" rotWithShape="0">
                  <a:srgbClr val="000000">
                    <a:alpha val="90000"/>
                  </a:srgbClr>
                </a:outerShdw>
              </a:effectLst>
              <a:latin typeface="Verdana" panose="020B0604030504040204" pitchFamily="34" charset="0"/>
              <a:ea typeface="Verdana" panose="020B0604030504040204" pitchFamily="34" charset="0"/>
            </a:rPr>
          </a:br>
          <a:r>
            <a:rPr lang="en-US" sz="9600" b="1">
              <a:ln>
                <a:solidFill>
                  <a:srgbClr val="FF0000">
                    <a:alpha val="23000"/>
                  </a:srgbClr>
                </a:solidFill>
              </a:ln>
              <a:solidFill>
                <a:srgbClr val="FF0000">
                  <a:alpha val="12000"/>
                </a:srgbClr>
              </a:solidFill>
              <a:effectLst>
                <a:outerShdw blurRad="190500" algn="ctr" rotWithShape="0">
                  <a:srgbClr val="000000">
                    <a:alpha val="90000"/>
                  </a:srgbClr>
                </a:outerShdw>
              </a:effectLst>
              <a:latin typeface="Verdana" panose="020B0604030504040204" pitchFamily="34" charset="0"/>
              <a:ea typeface="Verdana" panose="020B0604030504040204" pitchFamily="34" charset="0"/>
            </a:rPr>
            <a:t>LEAVE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108856</xdr:colOff>
      <xdr:row>10</xdr:row>
      <xdr:rowOff>148222</xdr:rowOff>
    </xdr:from>
    <xdr:to>
      <xdr:col>38</xdr:col>
      <xdr:colOff>33941</xdr:colOff>
      <xdr:row>27</xdr:row>
      <xdr:rowOff>185075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7765F03A-5BA9-46E6-A765-5A7D10617A37}"/>
            </a:ext>
          </a:extLst>
        </xdr:cNvPr>
        <xdr:cNvSpPr/>
      </xdr:nvSpPr>
      <xdr:spPr>
        <a:xfrm rot="18900000">
          <a:off x="108856" y="2053222"/>
          <a:ext cx="7164085" cy="3275353"/>
        </a:xfrm>
        <a:prstGeom prst="rect">
          <a:avLst/>
        </a:prstGeom>
        <a:noFill/>
        <a:ln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600" b="1">
              <a:ln>
                <a:solidFill>
                  <a:srgbClr val="FF0000">
                    <a:alpha val="23000"/>
                  </a:srgbClr>
                </a:solidFill>
              </a:ln>
              <a:solidFill>
                <a:srgbClr val="FF0000">
                  <a:alpha val="12000"/>
                </a:srgbClr>
              </a:solidFill>
              <a:effectLst>
                <a:outerShdw blurRad="190500" algn="ctr" rotWithShape="0">
                  <a:srgbClr val="000000">
                    <a:alpha val="90000"/>
                  </a:srgbClr>
                </a:outerShdw>
              </a:effectLst>
              <a:latin typeface="Verdana" panose="020B0604030504040204" pitchFamily="34" charset="0"/>
              <a:ea typeface="Verdana" panose="020B0604030504040204" pitchFamily="34" charset="0"/>
            </a:rPr>
            <a:t>FULL-DAY</a:t>
          </a:r>
          <a:br>
            <a:rPr lang="en-US" sz="9600" b="1">
              <a:ln>
                <a:solidFill>
                  <a:srgbClr val="FF0000">
                    <a:alpha val="23000"/>
                  </a:srgbClr>
                </a:solidFill>
              </a:ln>
              <a:solidFill>
                <a:srgbClr val="FF0000">
                  <a:alpha val="12000"/>
                </a:srgbClr>
              </a:solidFill>
              <a:effectLst>
                <a:outerShdw blurRad="190500" algn="ctr" rotWithShape="0">
                  <a:srgbClr val="000000">
                    <a:alpha val="90000"/>
                  </a:srgbClr>
                </a:outerShdw>
              </a:effectLst>
              <a:latin typeface="Verdana" panose="020B0604030504040204" pitchFamily="34" charset="0"/>
              <a:ea typeface="Verdana" panose="020B0604030504040204" pitchFamily="34" charset="0"/>
            </a:rPr>
          </a:br>
          <a:r>
            <a:rPr lang="en-US" sz="9600" b="1">
              <a:ln>
                <a:solidFill>
                  <a:srgbClr val="FF0000">
                    <a:alpha val="23000"/>
                  </a:srgbClr>
                </a:solidFill>
              </a:ln>
              <a:solidFill>
                <a:srgbClr val="FF0000">
                  <a:alpha val="12000"/>
                </a:srgbClr>
              </a:solidFill>
              <a:effectLst>
                <a:outerShdw blurRad="190500" algn="ctr" rotWithShape="0">
                  <a:srgbClr val="000000">
                    <a:alpha val="90000"/>
                  </a:srgbClr>
                </a:outerShdw>
              </a:effectLst>
              <a:latin typeface="Verdana" panose="020B0604030504040204" pitchFamily="34" charset="0"/>
              <a:ea typeface="Verdana" panose="020B0604030504040204" pitchFamily="34" charset="0"/>
            </a:rPr>
            <a:t>LEAVE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0</xdr:colOff>
      <xdr:row>351</xdr:row>
      <xdr:rowOff>0</xdr:rowOff>
    </xdr:from>
    <xdr:ext cx="12209524" cy="7923809"/>
    <xdr:pic>
      <xdr:nvPicPr>
        <xdr:cNvPr id="2" name="Picture 1">
          <a:extLst>
            <a:ext uri="{FF2B5EF4-FFF2-40B4-BE49-F238E27FC236}">
              <a16:creationId xmlns:a16="http://schemas.microsoft.com/office/drawing/2014/main" id="{002AB8F1-5795-46F3-A6AF-946C878CA1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5593432425"/>
          <a:ext cx="12209524" cy="79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69</xdr:col>
      <xdr:colOff>0</xdr:colOff>
      <xdr:row>351</xdr:row>
      <xdr:rowOff>0</xdr:rowOff>
    </xdr:from>
    <xdr:ext cx="12209524" cy="7923809"/>
    <xdr:pic>
      <xdr:nvPicPr>
        <xdr:cNvPr id="3" name="Picture 2">
          <a:extLst>
            <a:ext uri="{FF2B5EF4-FFF2-40B4-BE49-F238E27FC236}">
              <a16:creationId xmlns:a16="http://schemas.microsoft.com/office/drawing/2014/main" id="{1F5956E6-EC81-4399-8CDE-D1E117DCE8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144500" y="5593432425"/>
          <a:ext cx="12209524" cy="79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440</xdr:row>
      <xdr:rowOff>0</xdr:rowOff>
    </xdr:from>
    <xdr:ext cx="12209524" cy="7923809"/>
    <xdr:pic>
      <xdr:nvPicPr>
        <xdr:cNvPr id="4" name="Picture 3">
          <a:extLst>
            <a:ext uri="{FF2B5EF4-FFF2-40B4-BE49-F238E27FC236}">
              <a16:creationId xmlns:a16="http://schemas.microsoft.com/office/drawing/2014/main" id="{5026F704-DCE4-4206-9179-BFB507E179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5610386925"/>
          <a:ext cx="12209524" cy="79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69</xdr:col>
      <xdr:colOff>0</xdr:colOff>
      <xdr:row>440</xdr:row>
      <xdr:rowOff>0</xdr:rowOff>
    </xdr:from>
    <xdr:ext cx="12209524" cy="7923809"/>
    <xdr:pic>
      <xdr:nvPicPr>
        <xdr:cNvPr id="5" name="Picture 4">
          <a:extLst>
            <a:ext uri="{FF2B5EF4-FFF2-40B4-BE49-F238E27FC236}">
              <a16:creationId xmlns:a16="http://schemas.microsoft.com/office/drawing/2014/main" id="{ACC8B796-58C7-4D91-AF50-3B4B84B79B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144500" y="5610386925"/>
          <a:ext cx="12209524" cy="79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485</xdr:row>
      <xdr:rowOff>0</xdr:rowOff>
    </xdr:from>
    <xdr:ext cx="6725589" cy="1390844"/>
    <xdr:pic>
      <xdr:nvPicPr>
        <xdr:cNvPr id="6" name="Picture 5">
          <a:extLst>
            <a:ext uri="{FF2B5EF4-FFF2-40B4-BE49-F238E27FC236}">
              <a16:creationId xmlns:a16="http://schemas.microsoft.com/office/drawing/2014/main" id="{03704FAE-E761-4AD6-AA95-2A00E3BC6F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0" y="5618959425"/>
          <a:ext cx="6725589" cy="1390844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twoCellAnchor editAs="oneCell">
    <xdr:from>
      <xdr:col>4</xdr:col>
      <xdr:colOff>0</xdr:colOff>
      <xdr:row>501</xdr:row>
      <xdr:rowOff>0</xdr:rowOff>
    </xdr:from>
    <xdr:to>
      <xdr:col>24</xdr:col>
      <xdr:colOff>66190</xdr:colOff>
      <xdr:row>525</xdr:row>
      <xdr:rowOff>132762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FCF9E00-A58E-4E53-A4F8-56D4EC5C6A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44767500"/>
          <a:ext cx="3876190" cy="47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25</xdr:col>
      <xdr:colOff>0</xdr:colOff>
      <xdr:row>501</xdr:row>
      <xdr:rowOff>0</xdr:rowOff>
    </xdr:from>
    <xdr:to>
      <xdr:col>45</xdr:col>
      <xdr:colOff>66190</xdr:colOff>
      <xdr:row>525</xdr:row>
      <xdr:rowOff>132762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DDF66EB-3882-BBE9-0789-3F1159D258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762500" y="44767500"/>
          <a:ext cx="3876190" cy="47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oneCellAnchor>
    <xdr:from>
      <xdr:col>4</xdr:col>
      <xdr:colOff>0</xdr:colOff>
      <xdr:row>11</xdr:row>
      <xdr:rowOff>0</xdr:rowOff>
    </xdr:from>
    <xdr:ext cx="9926435" cy="7373379"/>
    <xdr:pic>
      <xdr:nvPicPr>
        <xdr:cNvPr id="9" name="Picture 8">
          <a:extLst>
            <a:ext uri="{FF2B5EF4-FFF2-40B4-BE49-F238E27FC236}">
              <a16:creationId xmlns:a16="http://schemas.microsoft.com/office/drawing/2014/main" id="{26C09271-0497-43AB-9823-69FCEB0CF2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2000" y="5617435425"/>
          <a:ext cx="9926435" cy="737337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65</xdr:row>
      <xdr:rowOff>0</xdr:rowOff>
    </xdr:from>
    <xdr:ext cx="6735115" cy="6458851"/>
    <xdr:pic>
      <xdr:nvPicPr>
        <xdr:cNvPr id="10" name="Picture 9">
          <a:extLst>
            <a:ext uri="{FF2B5EF4-FFF2-40B4-BE49-F238E27FC236}">
              <a16:creationId xmlns:a16="http://schemas.microsoft.com/office/drawing/2014/main" id="{4FC2CBCB-28E6-4052-A0D3-617AD01CB5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5627722425"/>
          <a:ext cx="6735115" cy="6458851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244</xdr:row>
      <xdr:rowOff>0</xdr:rowOff>
    </xdr:from>
    <xdr:ext cx="7011378" cy="3067478"/>
    <xdr:pic>
      <xdr:nvPicPr>
        <xdr:cNvPr id="11" name="Picture 10">
          <a:extLst>
            <a:ext uri="{FF2B5EF4-FFF2-40B4-BE49-F238E27FC236}">
              <a16:creationId xmlns:a16="http://schemas.microsoft.com/office/drawing/2014/main" id="{0DC08B62-1E55-434B-BC92-89B7BE9CFB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2000" y="5661821925"/>
          <a:ext cx="7011378" cy="306747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twoCellAnchor>
    <xdr:from>
      <xdr:col>4</xdr:col>
      <xdr:colOff>0</xdr:colOff>
      <xdr:row>110</xdr:row>
      <xdr:rowOff>0</xdr:rowOff>
    </xdr:from>
    <xdr:to>
      <xdr:col>99</xdr:col>
      <xdr:colOff>180218</xdr:colOff>
      <xdr:row>137</xdr:row>
      <xdr:rowOff>124565</xdr:rowOff>
    </xdr:to>
    <xdr:grpSp>
      <xdr:nvGrpSpPr>
        <xdr:cNvPr id="12" name="Group 11">
          <a:extLst>
            <a:ext uri="{FF2B5EF4-FFF2-40B4-BE49-F238E27FC236}">
              <a16:creationId xmlns:a16="http://schemas.microsoft.com/office/drawing/2014/main" id="{46BAF320-4CD5-4408-8633-34B7EA082565}"/>
            </a:ext>
          </a:extLst>
        </xdr:cNvPr>
        <xdr:cNvGrpSpPr/>
      </xdr:nvGrpSpPr>
      <xdr:grpSpPr>
        <a:xfrm>
          <a:off x="762000" y="20955000"/>
          <a:ext cx="18277718" cy="5268065"/>
          <a:chOff x="762002" y="5448837882"/>
          <a:chExt cx="18277718" cy="4637182"/>
        </a:xfrm>
      </xdr:grpSpPr>
      <xdr:pic>
        <xdr:nvPicPr>
          <xdr:cNvPr id="13" name="Picture 12">
            <a:extLst>
              <a:ext uri="{FF2B5EF4-FFF2-40B4-BE49-F238E27FC236}">
                <a16:creationId xmlns:a16="http://schemas.microsoft.com/office/drawing/2014/main" id="{1A9356C2-135E-6AF8-4D70-D08AC24DE013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11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762002" y="5448837887"/>
            <a:ext cx="7754432" cy="4637177"/>
          </a:xfrm>
          <a:prstGeom prst="rect">
            <a:avLst/>
          </a:prstGeom>
          <a:noFill/>
          <a:effectLst>
            <a:outerShdw blurRad="63500" algn="ctr" rotWithShape="0">
              <a:srgbClr val="000000">
                <a:alpha val="95000"/>
              </a:srgbClr>
            </a:outerShdw>
          </a:effectLst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pic>
        <xdr:nvPicPr>
          <xdr:cNvPr id="14" name="Picture 13">
            <a:extLst>
              <a:ext uri="{FF2B5EF4-FFF2-40B4-BE49-F238E27FC236}">
                <a16:creationId xmlns:a16="http://schemas.microsoft.com/office/drawing/2014/main" id="{65D7EECA-B244-2248-9E94-98914A297B3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8763001" y="5448837882"/>
            <a:ext cx="10276719" cy="4390644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</xdr:grpSp>
    <xdr:clientData/>
  </xdr:twoCellAnchor>
  <xdr:oneCellAnchor>
    <xdr:from>
      <xdr:col>4</xdr:col>
      <xdr:colOff>0</xdr:colOff>
      <xdr:row>140</xdr:row>
      <xdr:rowOff>0</xdr:rowOff>
    </xdr:from>
    <xdr:ext cx="12649200" cy="4410075"/>
    <xdr:pic>
      <xdr:nvPicPr>
        <xdr:cNvPr id="15" name="Picture 14">
          <a:extLst>
            <a:ext uri="{FF2B5EF4-FFF2-40B4-BE49-F238E27FC236}">
              <a16:creationId xmlns:a16="http://schemas.microsoft.com/office/drawing/2014/main" id="{46F06C23-D48D-4D93-BF6E-D70FEAF29F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642009925"/>
          <a:ext cx="12649200" cy="4410075"/>
        </a:xfrm>
        <a:prstGeom prst="rect">
          <a:avLst/>
        </a:prstGeom>
        <a:noFill/>
        <a:effectLst>
          <a:outerShdw blurRad="63500" algn="ctr" rotWithShape="0">
            <a:srgbClr val="000000">
              <a:alpha val="9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</xdr:col>
      <xdr:colOff>0</xdr:colOff>
      <xdr:row>180</xdr:row>
      <xdr:rowOff>0</xdr:rowOff>
    </xdr:from>
    <xdr:ext cx="12209524" cy="7923809"/>
    <xdr:pic>
      <xdr:nvPicPr>
        <xdr:cNvPr id="16" name="Picture 15">
          <a:extLst>
            <a:ext uri="{FF2B5EF4-FFF2-40B4-BE49-F238E27FC236}">
              <a16:creationId xmlns:a16="http://schemas.microsoft.com/office/drawing/2014/main" id="{15E5F13C-4186-4A42-9EC9-44970DD01B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62000" y="5649629925"/>
          <a:ext cx="12209524" cy="79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224</xdr:row>
      <xdr:rowOff>0</xdr:rowOff>
    </xdr:from>
    <xdr:ext cx="5906324" cy="3696216"/>
    <xdr:pic>
      <xdr:nvPicPr>
        <xdr:cNvPr id="17" name="Picture 16">
          <a:extLst>
            <a:ext uri="{FF2B5EF4-FFF2-40B4-BE49-F238E27FC236}">
              <a16:creationId xmlns:a16="http://schemas.microsoft.com/office/drawing/2014/main" id="{B8515052-3DFD-41BC-AF3B-33DB077EF8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62000" y="5658011925"/>
          <a:ext cx="5906324" cy="3696216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oneCellAnchor>
    <xdr:from>
      <xdr:col>69</xdr:col>
      <xdr:colOff>0</xdr:colOff>
      <xdr:row>180</xdr:row>
      <xdr:rowOff>0</xdr:rowOff>
    </xdr:from>
    <xdr:ext cx="12209524" cy="7923809"/>
    <xdr:pic>
      <xdr:nvPicPr>
        <xdr:cNvPr id="18" name="Picture 17">
          <a:extLst>
            <a:ext uri="{FF2B5EF4-FFF2-40B4-BE49-F238E27FC236}">
              <a16:creationId xmlns:a16="http://schemas.microsoft.com/office/drawing/2014/main" id="{8E4C8006-3B2F-4BA6-B0CB-DC85F373AE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144500" y="5649629925"/>
          <a:ext cx="12209524" cy="79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0</xdr:colOff>
      <xdr:row>179</xdr:row>
      <xdr:rowOff>0</xdr:rowOff>
    </xdr:from>
    <xdr:ext cx="6735115" cy="2410161"/>
    <xdr:pic>
      <xdr:nvPicPr>
        <xdr:cNvPr id="2" name="Picture 1">
          <a:extLst>
            <a:ext uri="{FF2B5EF4-FFF2-40B4-BE49-F238E27FC236}">
              <a16:creationId xmlns:a16="http://schemas.microsoft.com/office/drawing/2014/main" id="{37BCAFE5-BA73-458B-B095-6B08C42D15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5667346425"/>
          <a:ext cx="6735115" cy="241016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192</xdr:row>
      <xdr:rowOff>0</xdr:rowOff>
    </xdr:from>
    <xdr:ext cx="14630400" cy="2343150"/>
    <xdr:pic>
      <xdr:nvPicPr>
        <xdr:cNvPr id="3" name="Picture 2">
          <a:extLst>
            <a:ext uri="{FF2B5EF4-FFF2-40B4-BE49-F238E27FC236}">
              <a16:creationId xmlns:a16="http://schemas.microsoft.com/office/drawing/2014/main" id="{1B6E6C2C-651B-495F-9397-09A24860F4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669822925"/>
          <a:ext cx="14630400" cy="2343150"/>
        </a:xfrm>
        <a:prstGeom prst="rect">
          <a:avLst/>
        </a:prstGeom>
        <a:noFill/>
        <a:effectLst>
          <a:outerShdw blurRad="63500" algn="ctr" rotWithShape="0">
            <a:srgbClr val="000000">
              <a:alpha val="9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</xdr:col>
      <xdr:colOff>0</xdr:colOff>
      <xdr:row>255</xdr:row>
      <xdr:rowOff>0</xdr:rowOff>
    </xdr:from>
    <xdr:ext cx="18285714" cy="9828571"/>
    <xdr:pic>
      <xdr:nvPicPr>
        <xdr:cNvPr id="4" name="Picture 3">
          <a:extLst>
            <a:ext uri="{FF2B5EF4-FFF2-40B4-BE49-F238E27FC236}">
              <a16:creationId xmlns:a16="http://schemas.microsoft.com/office/drawing/2014/main" id="{3E2090D9-1659-40D8-9CA4-329936F287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56818244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307</xdr:row>
      <xdr:rowOff>0</xdr:rowOff>
    </xdr:from>
    <xdr:ext cx="12546176" cy="4410691"/>
    <xdr:pic>
      <xdr:nvPicPr>
        <xdr:cNvPr id="5" name="Picture 4">
          <a:extLst>
            <a:ext uri="{FF2B5EF4-FFF2-40B4-BE49-F238E27FC236}">
              <a16:creationId xmlns:a16="http://schemas.microsoft.com/office/drawing/2014/main" id="{D521EF61-3870-443B-9EF7-C68FBDFAA7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5691730425"/>
          <a:ext cx="12546176" cy="441069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twoCellAnchor>
    <xdr:from>
      <xdr:col>4</xdr:col>
      <xdr:colOff>0</xdr:colOff>
      <xdr:row>331</xdr:row>
      <xdr:rowOff>0</xdr:rowOff>
    </xdr:from>
    <xdr:to>
      <xdr:col>70</xdr:col>
      <xdr:colOff>20808</xdr:colOff>
      <xdr:row>354</xdr:row>
      <xdr:rowOff>29191</xdr:rowOff>
    </xdr:to>
    <xdr:grpSp>
      <xdr:nvGrpSpPr>
        <xdr:cNvPr id="6" name="Group 5">
          <a:extLst>
            <a:ext uri="{FF2B5EF4-FFF2-40B4-BE49-F238E27FC236}">
              <a16:creationId xmlns:a16="http://schemas.microsoft.com/office/drawing/2014/main" id="{ABA3357C-08F5-4276-BD22-82DF51697D4E}"/>
            </a:ext>
          </a:extLst>
        </xdr:cNvPr>
        <xdr:cNvGrpSpPr/>
      </xdr:nvGrpSpPr>
      <xdr:grpSpPr>
        <a:xfrm>
          <a:off x="762000" y="63055500"/>
          <a:ext cx="12593808" cy="4410691"/>
          <a:chOff x="762000" y="5691725382"/>
          <a:chExt cx="12593808" cy="4410691"/>
        </a:xfrm>
      </xdr:grpSpPr>
      <xdr:pic>
        <xdr:nvPicPr>
          <xdr:cNvPr id="7" name="Picture 6">
            <a:extLst>
              <a:ext uri="{FF2B5EF4-FFF2-40B4-BE49-F238E27FC236}">
                <a16:creationId xmlns:a16="http://schemas.microsoft.com/office/drawing/2014/main" id="{E230B7C8-E04C-7B04-ED6F-3DED30D1364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762000" y="5691725382"/>
            <a:ext cx="12593808" cy="4410691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sp macro="" textlink="">
        <xdr:nvSpPr>
          <xdr:cNvPr id="8" name="Rectangle 7">
            <a:extLst>
              <a:ext uri="{FF2B5EF4-FFF2-40B4-BE49-F238E27FC236}">
                <a16:creationId xmlns:a16="http://schemas.microsoft.com/office/drawing/2014/main" id="{F5DC7C06-6B49-56DC-A776-FE3982B22BD8}"/>
              </a:ext>
            </a:extLst>
          </xdr:cNvPr>
          <xdr:cNvSpPr/>
        </xdr:nvSpPr>
        <xdr:spPr>
          <a:xfrm>
            <a:off x="9894794" y="5694941471"/>
            <a:ext cx="1086971" cy="705970"/>
          </a:xfrm>
          <a:prstGeom prst="rect">
            <a:avLst/>
          </a:prstGeom>
          <a:noFill/>
          <a:ln w="63500">
            <a:solidFill>
              <a:srgbClr val="0000FF">
                <a:alpha val="78000"/>
              </a:srgbClr>
            </a:solidFill>
            <a:prstDash val="solid"/>
          </a:ln>
          <a:effectLst>
            <a:outerShdw blurRad="50800" dist="38100" dir="2700000" algn="tl" rotWithShape="0">
              <a:prstClr val="black">
                <a:alpha val="67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oneCellAnchor>
    <xdr:from>
      <xdr:col>4</xdr:col>
      <xdr:colOff>0</xdr:colOff>
      <xdr:row>358</xdr:row>
      <xdr:rowOff>0</xdr:rowOff>
    </xdr:from>
    <xdr:ext cx="6706536" cy="4372585"/>
    <xdr:pic>
      <xdr:nvPicPr>
        <xdr:cNvPr id="9" name="Picture 8">
          <a:extLst>
            <a:ext uri="{FF2B5EF4-FFF2-40B4-BE49-F238E27FC236}">
              <a16:creationId xmlns:a16="http://schemas.microsoft.com/office/drawing/2014/main" id="{5314C49B-6493-4756-BE20-0C81B549BC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5701445925"/>
          <a:ext cx="6706536" cy="4372585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twoCellAnchor>
    <xdr:from>
      <xdr:col>4</xdr:col>
      <xdr:colOff>0</xdr:colOff>
      <xdr:row>8</xdr:row>
      <xdr:rowOff>0</xdr:rowOff>
    </xdr:from>
    <xdr:to>
      <xdr:col>121</xdr:col>
      <xdr:colOff>38100</xdr:colOff>
      <xdr:row>52</xdr:row>
      <xdr:rowOff>153591</xdr:rowOff>
    </xdr:to>
    <xdr:grpSp>
      <xdr:nvGrpSpPr>
        <xdr:cNvPr id="10" name="Group 9">
          <a:extLst>
            <a:ext uri="{FF2B5EF4-FFF2-40B4-BE49-F238E27FC236}">
              <a16:creationId xmlns:a16="http://schemas.microsoft.com/office/drawing/2014/main" id="{30007071-85D3-47CF-A596-7198854F3293}"/>
            </a:ext>
          </a:extLst>
        </xdr:cNvPr>
        <xdr:cNvGrpSpPr/>
      </xdr:nvGrpSpPr>
      <xdr:grpSpPr>
        <a:xfrm>
          <a:off x="762000" y="1524000"/>
          <a:ext cx="22326600" cy="8535591"/>
          <a:chOff x="762000" y="5578758882"/>
          <a:chExt cx="22326600" cy="8535591"/>
        </a:xfrm>
      </xdr:grpSpPr>
      <xdr:pic>
        <xdr:nvPicPr>
          <xdr:cNvPr id="11" name="Picture 10">
            <a:extLst>
              <a:ext uri="{FF2B5EF4-FFF2-40B4-BE49-F238E27FC236}">
                <a16:creationId xmlns:a16="http://schemas.microsoft.com/office/drawing/2014/main" id="{6BEB1AB7-AC14-3A30-BC59-0B2B64F31A8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762000" y="5578758882"/>
            <a:ext cx="9145276" cy="8535591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pic>
        <xdr:nvPicPr>
          <xdr:cNvPr id="12" name="Picture 11" descr="Image preview">
            <a:extLst>
              <a:ext uri="{FF2B5EF4-FFF2-40B4-BE49-F238E27FC236}">
                <a16:creationId xmlns:a16="http://schemas.microsoft.com/office/drawing/2014/main" id="{2B16C9D8-0E7C-751B-0A3D-17D21B85143E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8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10096500" y="5578758882"/>
            <a:ext cx="12211050" cy="4429125"/>
          </a:xfrm>
          <a:prstGeom prst="rect">
            <a:avLst/>
          </a:prstGeom>
          <a:noFill/>
          <a:effectLst>
            <a:outerShdw blurRad="63500" algn="ctr" rotWithShape="0">
              <a:srgbClr val="000000">
                <a:alpha val="95000"/>
              </a:srgbClr>
            </a:outerShdw>
          </a:effectLst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pic>
        <xdr:nvPicPr>
          <xdr:cNvPr id="13" name="Picture 12" descr="Image preview">
            <a:extLst>
              <a:ext uri="{FF2B5EF4-FFF2-40B4-BE49-F238E27FC236}">
                <a16:creationId xmlns:a16="http://schemas.microsoft.com/office/drawing/2014/main" id="{2E733B22-4D92-C88E-DA79-3430518EBD3E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9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10096500" y="5583330882"/>
            <a:ext cx="12992100" cy="3876675"/>
          </a:xfrm>
          <a:prstGeom prst="rect">
            <a:avLst/>
          </a:prstGeom>
          <a:noFill/>
          <a:effectLst>
            <a:outerShdw blurRad="63500" algn="ctr" rotWithShape="0">
              <a:srgbClr val="000000">
                <a:alpha val="95000"/>
              </a:srgbClr>
            </a:outerShdw>
          </a:effectLst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</xdr:grpSp>
    <xdr:clientData/>
  </xdr:twoCellAnchor>
  <xdr:oneCellAnchor>
    <xdr:from>
      <xdr:col>4</xdr:col>
      <xdr:colOff>0</xdr:colOff>
      <xdr:row>105</xdr:row>
      <xdr:rowOff>0</xdr:rowOff>
    </xdr:from>
    <xdr:ext cx="10793331" cy="6439799"/>
    <xdr:pic>
      <xdr:nvPicPr>
        <xdr:cNvPr id="14" name="Picture 13">
          <a:extLst>
            <a:ext uri="{FF2B5EF4-FFF2-40B4-BE49-F238E27FC236}">
              <a16:creationId xmlns:a16="http://schemas.microsoft.com/office/drawing/2014/main" id="{CB666C2A-9501-4A86-AB82-3C869A02C8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2000" y="5653249425"/>
          <a:ext cx="10793331" cy="643979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26</xdr:col>
      <xdr:colOff>0</xdr:colOff>
      <xdr:row>62</xdr:row>
      <xdr:rowOff>0</xdr:rowOff>
    </xdr:from>
    <xdr:ext cx="17214077" cy="695422"/>
    <xdr:pic>
      <xdr:nvPicPr>
        <xdr:cNvPr id="15" name="Picture 14">
          <a:extLst>
            <a:ext uri="{FF2B5EF4-FFF2-40B4-BE49-F238E27FC236}">
              <a16:creationId xmlns:a16="http://schemas.microsoft.com/office/drawing/2014/main" id="{6D20A099-949B-4271-8534-9EB2B1740B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953000" y="5645057925"/>
          <a:ext cx="17214077" cy="69542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24</xdr:col>
      <xdr:colOff>0</xdr:colOff>
      <xdr:row>80</xdr:row>
      <xdr:rowOff>0</xdr:rowOff>
    </xdr:from>
    <xdr:ext cx="17204551" cy="714475"/>
    <xdr:pic>
      <xdr:nvPicPr>
        <xdr:cNvPr id="16" name="Picture 15">
          <a:extLst>
            <a:ext uri="{FF2B5EF4-FFF2-40B4-BE49-F238E27FC236}">
              <a16:creationId xmlns:a16="http://schemas.microsoft.com/office/drawing/2014/main" id="{3CC586D5-180F-41BE-80D0-1F53BF6925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572000" y="5648486925"/>
          <a:ext cx="17204551" cy="71447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62</xdr:col>
      <xdr:colOff>0</xdr:colOff>
      <xdr:row>105</xdr:row>
      <xdr:rowOff>0</xdr:rowOff>
    </xdr:from>
    <xdr:ext cx="10812384" cy="6411220"/>
    <xdr:pic>
      <xdr:nvPicPr>
        <xdr:cNvPr id="17" name="Picture 16">
          <a:extLst>
            <a:ext uri="{FF2B5EF4-FFF2-40B4-BE49-F238E27FC236}">
              <a16:creationId xmlns:a16="http://schemas.microsoft.com/office/drawing/2014/main" id="{FC7DDA53-36E6-4685-A63B-C254409076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1811000" y="5653249425"/>
          <a:ext cx="10812384" cy="641122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142</xdr:row>
      <xdr:rowOff>0</xdr:rowOff>
    </xdr:from>
    <xdr:ext cx="8897592" cy="3467584"/>
    <xdr:pic>
      <xdr:nvPicPr>
        <xdr:cNvPr id="18" name="Picture 17">
          <a:extLst>
            <a:ext uri="{FF2B5EF4-FFF2-40B4-BE49-F238E27FC236}">
              <a16:creationId xmlns:a16="http://schemas.microsoft.com/office/drawing/2014/main" id="{90F29AE2-ED46-4584-BB9B-72A9F1F85D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62000" y="5660297925"/>
          <a:ext cx="8897592" cy="3467584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0</xdr:colOff>
      <xdr:row>635</xdr:row>
      <xdr:rowOff>0</xdr:rowOff>
    </xdr:from>
    <xdr:ext cx="18285714" cy="9828571"/>
    <xdr:pic>
      <xdr:nvPicPr>
        <xdr:cNvPr id="2" name="Picture 1">
          <a:extLst>
            <a:ext uri="{FF2B5EF4-FFF2-40B4-BE49-F238E27FC236}">
              <a16:creationId xmlns:a16="http://schemas.microsoft.com/office/drawing/2014/main" id="{ABBC3939-7915-4726-8B9A-8C82E85190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60599669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512</xdr:row>
      <xdr:rowOff>0</xdr:rowOff>
    </xdr:from>
    <xdr:ext cx="13879862" cy="7335274"/>
    <xdr:pic>
      <xdr:nvPicPr>
        <xdr:cNvPr id="3" name="Picture 2">
          <a:extLst>
            <a:ext uri="{FF2B5EF4-FFF2-40B4-BE49-F238E27FC236}">
              <a16:creationId xmlns:a16="http://schemas.microsoft.com/office/drawing/2014/main" id="{F5E388A0-475E-4776-B900-A039C543A9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6036535425"/>
          <a:ext cx="13879862" cy="733527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553</xdr:row>
      <xdr:rowOff>0</xdr:rowOff>
    </xdr:from>
    <xdr:ext cx="13860809" cy="7306695"/>
    <xdr:pic>
      <xdr:nvPicPr>
        <xdr:cNvPr id="4" name="Picture 3">
          <a:extLst>
            <a:ext uri="{FF2B5EF4-FFF2-40B4-BE49-F238E27FC236}">
              <a16:creationId xmlns:a16="http://schemas.microsoft.com/office/drawing/2014/main" id="{03AEBC8A-C467-4756-83BC-D0E2E7DA7A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6044345925"/>
          <a:ext cx="13860809" cy="73066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458</xdr:row>
      <xdr:rowOff>0</xdr:rowOff>
    </xdr:from>
    <xdr:ext cx="18285714" cy="9828571"/>
    <xdr:pic>
      <xdr:nvPicPr>
        <xdr:cNvPr id="5" name="Picture 4">
          <a:extLst>
            <a:ext uri="{FF2B5EF4-FFF2-40B4-BE49-F238E27FC236}">
              <a16:creationId xmlns:a16="http://schemas.microsoft.com/office/drawing/2014/main" id="{9FFCCCF3-26B3-40EA-81DF-FECD42DB09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60262484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594</xdr:row>
      <xdr:rowOff>0</xdr:rowOff>
    </xdr:from>
    <xdr:ext cx="13841757" cy="7306695"/>
    <xdr:pic>
      <xdr:nvPicPr>
        <xdr:cNvPr id="6" name="Picture 5">
          <a:extLst>
            <a:ext uri="{FF2B5EF4-FFF2-40B4-BE49-F238E27FC236}">
              <a16:creationId xmlns:a16="http://schemas.microsoft.com/office/drawing/2014/main" id="{7A5A94F1-F989-4B3A-AC08-AFBD385F7A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0" y="6052156425"/>
          <a:ext cx="13841757" cy="73066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771</xdr:row>
      <xdr:rowOff>0</xdr:rowOff>
    </xdr:from>
    <xdr:ext cx="13870336" cy="7268589"/>
    <xdr:pic>
      <xdr:nvPicPr>
        <xdr:cNvPr id="7" name="Picture 6">
          <a:extLst>
            <a:ext uri="{FF2B5EF4-FFF2-40B4-BE49-F238E27FC236}">
              <a16:creationId xmlns:a16="http://schemas.microsoft.com/office/drawing/2014/main" id="{D4E39FAF-5774-4679-93D4-3099923C57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6085874925"/>
          <a:ext cx="13870336" cy="726858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689</xdr:row>
      <xdr:rowOff>0</xdr:rowOff>
    </xdr:from>
    <xdr:ext cx="13851283" cy="7297168"/>
    <xdr:pic>
      <xdr:nvPicPr>
        <xdr:cNvPr id="8" name="Picture 7">
          <a:extLst>
            <a:ext uri="{FF2B5EF4-FFF2-40B4-BE49-F238E27FC236}">
              <a16:creationId xmlns:a16="http://schemas.microsoft.com/office/drawing/2014/main" id="{0EC5B7AA-8FD9-41EB-AF74-CD2C38935E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6070253925"/>
          <a:ext cx="13851283" cy="729716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730</xdr:row>
      <xdr:rowOff>0</xdr:rowOff>
    </xdr:from>
    <xdr:ext cx="13851283" cy="7287642"/>
    <xdr:pic>
      <xdr:nvPicPr>
        <xdr:cNvPr id="9" name="Picture 8">
          <a:extLst>
            <a:ext uri="{FF2B5EF4-FFF2-40B4-BE49-F238E27FC236}">
              <a16:creationId xmlns:a16="http://schemas.microsoft.com/office/drawing/2014/main" id="{9A163635-9243-45F5-B73B-F19A862AE7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2000" y="6078064425"/>
          <a:ext cx="13851283" cy="728764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813</xdr:row>
      <xdr:rowOff>0</xdr:rowOff>
    </xdr:from>
    <xdr:ext cx="6735115" cy="1333686"/>
    <xdr:pic>
      <xdr:nvPicPr>
        <xdr:cNvPr id="10" name="Picture 9">
          <a:extLst>
            <a:ext uri="{FF2B5EF4-FFF2-40B4-BE49-F238E27FC236}">
              <a16:creationId xmlns:a16="http://schemas.microsoft.com/office/drawing/2014/main" id="{425EEF40-720A-485B-8535-898089FFC4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6093875925"/>
          <a:ext cx="6735115" cy="1333686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215</xdr:row>
      <xdr:rowOff>0</xdr:rowOff>
    </xdr:from>
    <xdr:ext cx="18285714" cy="9828571"/>
    <xdr:pic>
      <xdr:nvPicPr>
        <xdr:cNvPr id="11" name="Picture 10">
          <a:extLst>
            <a:ext uri="{FF2B5EF4-FFF2-40B4-BE49-F238E27FC236}">
              <a16:creationId xmlns:a16="http://schemas.microsoft.com/office/drawing/2014/main" id="{DEE33650-941E-411A-97B0-B676D2B49E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2000" y="59858624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267</xdr:row>
      <xdr:rowOff>0</xdr:rowOff>
    </xdr:from>
    <xdr:ext cx="12679544" cy="5830114"/>
    <xdr:pic>
      <xdr:nvPicPr>
        <xdr:cNvPr id="12" name="Picture 11">
          <a:extLst>
            <a:ext uri="{FF2B5EF4-FFF2-40B4-BE49-F238E27FC236}">
              <a16:creationId xmlns:a16="http://schemas.microsoft.com/office/drawing/2014/main" id="{73BD7BD5-9915-46B1-AC56-EABD15378D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62000" y="5995768425"/>
          <a:ext cx="12679544" cy="583011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300</xdr:row>
      <xdr:rowOff>0</xdr:rowOff>
    </xdr:from>
    <xdr:ext cx="18285714" cy="9828571"/>
    <xdr:pic>
      <xdr:nvPicPr>
        <xdr:cNvPr id="13" name="Picture 12">
          <a:extLst>
            <a:ext uri="{FF2B5EF4-FFF2-40B4-BE49-F238E27FC236}">
              <a16:creationId xmlns:a16="http://schemas.microsoft.com/office/drawing/2014/main" id="{322EA8B0-1FD9-4513-8269-BF64D1BCC0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62000" y="60020549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352</xdr:row>
      <xdr:rowOff>0</xdr:rowOff>
    </xdr:from>
    <xdr:ext cx="12660492" cy="5811061"/>
    <xdr:pic>
      <xdr:nvPicPr>
        <xdr:cNvPr id="14" name="Picture 13">
          <a:extLst>
            <a:ext uri="{FF2B5EF4-FFF2-40B4-BE49-F238E27FC236}">
              <a16:creationId xmlns:a16="http://schemas.microsoft.com/office/drawing/2014/main" id="{71AB146A-1A71-44BB-844D-EE70E80CAC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62000" y="6011960925"/>
          <a:ext cx="12660492" cy="581106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386</xdr:row>
      <xdr:rowOff>0</xdr:rowOff>
    </xdr:from>
    <xdr:ext cx="6735115" cy="1600423"/>
    <xdr:pic>
      <xdr:nvPicPr>
        <xdr:cNvPr id="15" name="Picture 14">
          <a:extLst>
            <a:ext uri="{FF2B5EF4-FFF2-40B4-BE49-F238E27FC236}">
              <a16:creationId xmlns:a16="http://schemas.microsoft.com/office/drawing/2014/main" id="{8590AD4E-32B5-4946-91CE-CC9B77B75F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62000" y="6018437925"/>
          <a:ext cx="6735115" cy="1600423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9</xdr:row>
      <xdr:rowOff>0</xdr:rowOff>
    </xdr:from>
    <xdr:ext cx="6687483" cy="2905530"/>
    <xdr:pic>
      <xdr:nvPicPr>
        <xdr:cNvPr id="16" name="Picture 15">
          <a:extLst>
            <a:ext uri="{FF2B5EF4-FFF2-40B4-BE49-F238E27FC236}">
              <a16:creationId xmlns:a16="http://schemas.microsoft.com/office/drawing/2014/main" id="{74C43426-EE00-4819-894B-BCEC805E28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62000" y="5946619425"/>
          <a:ext cx="6687483" cy="290553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151</xdr:row>
      <xdr:rowOff>0</xdr:rowOff>
    </xdr:from>
    <xdr:ext cx="6811326" cy="1000265"/>
    <xdr:pic>
      <xdr:nvPicPr>
        <xdr:cNvPr id="17" name="Picture 16">
          <a:extLst>
            <a:ext uri="{FF2B5EF4-FFF2-40B4-BE49-F238E27FC236}">
              <a16:creationId xmlns:a16="http://schemas.microsoft.com/office/drawing/2014/main" id="{004E9BCA-2D67-43C7-B65B-859BC8EBF5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62000" y="5973670425"/>
          <a:ext cx="6811326" cy="1000265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0</xdr:colOff>
      <xdr:row>373</xdr:row>
      <xdr:rowOff>0</xdr:rowOff>
    </xdr:from>
    <xdr:to>
      <xdr:col>99</xdr:col>
      <xdr:colOff>188214</xdr:colOff>
      <xdr:row>449</xdr:row>
      <xdr:rowOff>181638</xdr:rowOff>
    </xdr:to>
    <xdr:grpSp>
      <xdr:nvGrpSpPr>
        <xdr:cNvPr id="2" name="Group 1">
          <a:extLst>
            <a:ext uri="{FF2B5EF4-FFF2-40B4-BE49-F238E27FC236}">
              <a16:creationId xmlns:a16="http://schemas.microsoft.com/office/drawing/2014/main" id="{D8CF0F57-21EA-4AC3-9870-BD7C74DFF2CE}"/>
            </a:ext>
          </a:extLst>
        </xdr:cNvPr>
        <xdr:cNvGrpSpPr/>
      </xdr:nvGrpSpPr>
      <xdr:grpSpPr>
        <a:xfrm>
          <a:off x="762000" y="71056500"/>
          <a:ext cx="18285714" cy="14659638"/>
          <a:chOff x="762000" y="6392574882"/>
          <a:chExt cx="18285714" cy="14659638"/>
        </a:xfrm>
      </xdr:grpSpPr>
      <xdr:pic>
        <xdr:nvPicPr>
          <xdr:cNvPr id="3" name="Picture 2">
            <a:extLst>
              <a:ext uri="{FF2B5EF4-FFF2-40B4-BE49-F238E27FC236}">
                <a16:creationId xmlns:a16="http://schemas.microsoft.com/office/drawing/2014/main" id="{5250EE97-995B-1F65-940D-CD5D64AEEC5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762000" y="6402480882"/>
            <a:ext cx="16985445" cy="4753638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pic>
        <xdr:nvPicPr>
          <xdr:cNvPr id="4" name="Picture 3">
            <a:extLst>
              <a:ext uri="{FF2B5EF4-FFF2-40B4-BE49-F238E27FC236}">
                <a16:creationId xmlns:a16="http://schemas.microsoft.com/office/drawing/2014/main" id="{F71416F0-84AA-80EE-57E3-3FCFE703D75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762000" y="6392574882"/>
            <a:ext cx="18285714" cy="9828571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</xdr:grpSp>
    <xdr:clientData/>
  </xdr:twoCellAnchor>
  <xdr:twoCellAnchor>
    <xdr:from>
      <xdr:col>4</xdr:col>
      <xdr:colOff>0</xdr:colOff>
      <xdr:row>453</xdr:row>
      <xdr:rowOff>0</xdr:rowOff>
    </xdr:from>
    <xdr:to>
      <xdr:col>99</xdr:col>
      <xdr:colOff>188214</xdr:colOff>
      <xdr:row>530</xdr:row>
      <xdr:rowOff>57823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838FF5B8-4CF5-42EC-A102-D2623D97548B}"/>
            </a:ext>
          </a:extLst>
        </xdr:cNvPr>
        <xdr:cNvGrpSpPr/>
      </xdr:nvGrpSpPr>
      <xdr:grpSpPr>
        <a:xfrm>
          <a:off x="762000" y="86296500"/>
          <a:ext cx="18285714" cy="14726323"/>
          <a:chOff x="762000" y="6407814882"/>
          <a:chExt cx="18285714" cy="14726323"/>
        </a:xfrm>
      </xdr:grpSpPr>
      <xdr:pic>
        <xdr:nvPicPr>
          <xdr:cNvPr id="6" name="Picture 5">
            <a:extLst>
              <a:ext uri="{FF2B5EF4-FFF2-40B4-BE49-F238E27FC236}">
                <a16:creationId xmlns:a16="http://schemas.microsoft.com/office/drawing/2014/main" id="{45B5E9C5-42AC-77B8-5C49-650CC62141F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762000" y="6407814882"/>
            <a:ext cx="18285714" cy="9828571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pic>
        <xdr:nvPicPr>
          <xdr:cNvPr id="7" name="Picture 6">
            <a:extLst>
              <a:ext uri="{FF2B5EF4-FFF2-40B4-BE49-F238E27FC236}">
                <a16:creationId xmlns:a16="http://schemas.microsoft.com/office/drawing/2014/main" id="{88E15EDD-505A-3FC5-9887-3F63A2ACFAD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762000" y="6417720882"/>
            <a:ext cx="16994972" cy="4820323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</xdr:grpSp>
    <xdr:clientData/>
  </xdr:twoCellAnchor>
  <xdr:oneCellAnchor>
    <xdr:from>
      <xdr:col>4</xdr:col>
      <xdr:colOff>0</xdr:colOff>
      <xdr:row>534</xdr:row>
      <xdr:rowOff>0</xdr:rowOff>
    </xdr:from>
    <xdr:ext cx="6754168" cy="1238423"/>
    <xdr:pic>
      <xdr:nvPicPr>
        <xdr:cNvPr id="8" name="Picture 7">
          <a:extLst>
            <a:ext uri="{FF2B5EF4-FFF2-40B4-BE49-F238E27FC236}">
              <a16:creationId xmlns:a16="http://schemas.microsoft.com/office/drawing/2014/main" id="{737D9998-7A76-4121-AC16-7979B23CE7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0" y="6423250425"/>
          <a:ext cx="6754168" cy="1238423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101</xdr:row>
      <xdr:rowOff>0</xdr:rowOff>
    </xdr:from>
    <xdr:ext cx="18285714" cy="9828571"/>
    <xdr:pic>
      <xdr:nvPicPr>
        <xdr:cNvPr id="9" name="Picture 8">
          <a:extLst>
            <a:ext uri="{FF2B5EF4-FFF2-40B4-BE49-F238E27FC236}">
              <a16:creationId xmlns:a16="http://schemas.microsoft.com/office/drawing/2014/main" id="{E221C94B-5088-4247-993A-0CBAB2CF86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63159989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4000"/>
            </a:srgbClr>
          </a:outerShdw>
        </a:effectLst>
      </xdr:spPr>
    </xdr:pic>
    <xdr:clientData/>
  </xdr:oneCellAnchor>
  <xdr:oneCellAnchor>
    <xdr:from>
      <xdr:col>4</xdr:col>
      <xdr:colOff>0</xdr:colOff>
      <xdr:row>155</xdr:row>
      <xdr:rowOff>0</xdr:rowOff>
    </xdr:from>
    <xdr:ext cx="18285714" cy="9828571"/>
    <xdr:pic>
      <xdr:nvPicPr>
        <xdr:cNvPr id="10" name="Picture 9">
          <a:extLst>
            <a:ext uri="{FF2B5EF4-FFF2-40B4-BE49-F238E27FC236}">
              <a16:creationId xmlns:a16="http://schemas.microsoft.com/office/drawing/2014/main" id="{4E29A020-AEB0-42A0-842D-CAE91707E7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63262859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twoCellAnchor>
    <xdr:from>
      <xdr:col>4</xdr:col>
      <xdr:colOff>0</xdr:colOff>
      <xdr:row>11</xdr:row>
      <xdr:rowOff>0</xdr:rowOff>
    </xdr:from>
    <xdr:to>
      <xdr:col>92</xdr:col>
      <xdr:colOff>2241</xdr:colOff>
      <xdr:row>52</xdr:row>
      <xdr:rowOff>86827</xdr:rowOff>
    </xdr:to>
    <xdr:grpSp>
      <xdr:nvGrpSpPr>
        <xdr:cNvPr id="11" name="Group 10">
          <a:extLst>
            <a:ext uri="{FF2B5EF4-FFF2-40B4-BE49-F238E27FC236}">
              <a16:creationId xmlns:a16="http://schemas.microsoft.com/office/drawing/2014/main" id="{0D20BDA5-541B-4DAF-BB4F-8924536CF37E}"/>
            </a:ext>
          </a:extLst>
        </xdr:cNvPr>
        <xdr:cNvGrpSpPr/>
      </xdr:nvGrpSpPr>
      <xdr:grpSpPr>
        <a:xfrm>
          <a:off x="762000" y="2095500"/>
          <a:ext cx="16766241" cy="7897327"/>
          <a:chOff x="762000" y="6316374882"/>
          <a:chExt cx="16766241" cy="7897327"/>
        </a:xfrm>
      </xdr:grpSpPr>
      <xdr:pic>
        <xdr:nvPicPr>
          <xdr:cNvPr id="12" name="Picture 11">
            <a:extLst>
              <a:ext uri="{FF2B5EF4-FFF2-40B4-BE49-F238E27FC236}">
                <a16:creationId xmlns:a16="http://schemas.microsoft.com/office/drawing/2014/main" id="{43217EE1-3CC9-CC78-A8B2-18673D158B6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762000" y="6316374882"/>
            <a:ext cx="10498015" cy="7897327"/>
          </a:xfrm>
          <a:prstGeom prst="rect">
            <a:avLst/>
          </a:prstGeom>
          <a:effectLst>
            <a:outerShdw blurRad="50800" algn="ctr" rotWithShape="0">
              <a:srgbClr val="000000">
                <a:alpha val="95000"/>
              </a:srgbClr>
            </a:outerShdw>
          </a:effectLst>
        </xdr:spPr>
      </xdr:pic>
      <xdr:pic>
        <xdr:nvPicPr>
          <xdr:cNvPr id="13" name="Picture 12">
            <a:extLst>
              <a:ext uri="{FF2B5EF4-FFF2-40B4-BE49-F238E27FC236}">
                <a16:creationId xmlns:a16="http://schemas.microsoft.com/office/drawing/2014/main" id="{D7DB9625-08A5-6354-C51A-0D852CB8702D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9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3126441" y="6319467705"/>
            <a:ext cx="14401800" cy="3562350"/>
          </a:xfrm>
          <a:prstGeom prst="rect">
            <a:avLst/>
          </a:prstGeom>
          <a:noFill/>
          <a:effectLst>
            <a:outerShdw blurRad="63500" algn="ctr" rotWithShape="0">
              <a:srgbClr val="000000">
                <a:alpha val="95000"/>
              </a:srgbClr>
            </a:outerShdw>
          </a:effectLst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</xdr:grpSp>
    <xdr:clientData/>
  </xdr:twoCellAnchor>
  <xdr:oneCellAnchor>
    <xdr:from>
      <xdr:col>4</xdr:col>
      <xdr:colOff>0</xdr:colOff>
      <xdr:row>275</xdr:row>
      <xdr:rowOff>0</xdr:rowOff>
    </xdr:from>
    <xdr:ext cx="6620799" cy="6944694"/>
    <xdr:pic>
      <xdr:nvPicPr>
        <xdr:cNvPr id="14" name="Picture 13">
          <a:extLst>
            <a:ext uri="{FF2B5EF4-FFF2-40B4-BE49-F238E27FC236}">
              <a16:creationId xmlns:a16="http://schemas.microsoft.com/office/drawing/2014/main" id="{1388FE34-1B87-4294-BD9D-34A72D4011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2000" y="6349145925"/>
          <a:ext cx="6620799" cy="694469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twoCellAnchor>
    <xdr:from>
      <xdr:col>4</xdr:col>
      <xdr:colOff>0</xdr:colOff>
      <xdr:row>231</xdr:row>
      <xdr:rowOff>0</xdr:rowOff>
    </xdr:from>
    <xdr:to>
      <xdr:col>120</xdr:col>
      <xdr:colOff>744</xdr:colOff>
      <xdr:row>271</xdr:row>
      <xdr:rowOff>124906</xdr:rowOff>
    </xdr:to>
    <xdr:grpSp>
      <xdr:nvGrpSpPr>
        <xdr:cNvPr id="15" name="Group 14">
          <a:extLst>
            <a:ext uri="{FF2B5EF4-FFF2-40B4-BE49-F238E27FC236}">
              <a16:creationId xmlns:a16="http://schemas.microsoft.com/office/drawing/2014/main" id="{EF3A9326-87A5-48DD-933A-23C6FCBB2ADD}"/>
            </a:ext>
          </a:extLst>
        </xdr:cNvPr>
        <xdr:cNvGrpSpPr/>
      </xdr:nvGrpSpPr>
      <xdr:grpSpPr>
        <a:xfrm>
          <a:off x="762000" y="44005500"/>
          <a:ext cx="22098744" cy="7744906"/>
          <a:chOff x="762000" y="6106634382"/>
          <a:chExt cx="22098744" cy="7744906"/>
        </a:xfrm>
      </xdr:grpSpPr>
      <xdr:pic>
        <xdr:nvPicPr>
          <xdr:cNvPr id="16" name="Picture 15">
            <a:extLst>
              <a:ext uri="{FF2B5EF4-FFF2-40B4-BE49-F238E27FC236}">
                <a16:creationId xmlns:a16="http://schemas.microsoft.com/office/drawing/2014/main" id="{8067C709-174D-0072-92B3-4D33F78DB0D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/>
          <a:stretch>
            <a:fillRect/>
          </a:stretch>
        </xdr:blipFill>
        <xdr:spPr>
          <a:xfrm>
            <a:off x="762000" y="6106634382"/>
            <a:ext cx="8373644" cy="7744906"/>
          </a:xfrm>
          <a:prstGeom prst="rect">
            <a:avLst/>
          </a:prstGeom>
          <a:effectLst>
            <a:outerShdw blurRad="127000" algn="ctr" rotWithShape="0">
              <a:srgbClr val="FF0000">
                <a:alpha val="90000"/>
              </a:srgbClr>
            </a:outerShdw>
          </a:effectLst>
        </xdr:spPr>
      </xdr:pic>
      <xdr:pic>
        <xdr:nvPicPr>
          <xdr:cNvPr id="17" name="Picture 16">
            <a:extLst>
              <a:ext uri="{FF2B5EF4-FFF2-40B4-BE49-F238E27FC236}">
                <a16:creationId xmlns:a16="http://schemas.microsoft.com/office/drawing/2014/main" id="{4C30AEC2-E7D8-31F6-2670-FF37851E603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9334500" y="6106634383"/>
            <a:ext cx="13526244" cy="6499053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</xdr:grpSp>
    <xdr:clientData/>
  </xdr:twoCellAnchor>
  <xdr:oneCellAnchor>
    <xdr:from>
      <xdr:col>4</xdr:col>
      <xdr:colOff>0</xdr:colOff>
      <xdr:row>209</xdr:row>
      <xdr:rowOff>0</xdr:rowOff>
    </xdr:from>
    <xdr:ext cx="11412543" cy="3620005"/>
    <xdr:pic>
      <xdr:nvPicPr>
        <xdr:cNvPr id="18" name="Picture 17">
          <a:extLst>
            <a:ext uri="{FF2B5EF4-FFF2-40B4-BE49-F238E27FC236}">
              <a16:creationId xmlns:a16="http://schemas.microsoft.com/office/drawing/2014/main" id="{609C8A38-C380-4F4E-ADDF-634871DD1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62000" y="6336572925"/>
          <a:ext cx="11412543" cy="3620005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698</xdr:row>
      <xdr:rowOff>0</xdr:rowOff>
    </xdr:from>
    <xdr:ext cx="6763694" cy="4429743"/>
    <xdr:pic>
      <xdr:nvPicPr>
        <xdr:cNvPr id="19" name="Picture 18">
          <a:extLst>
            <a:ext uri="{FF2B5EF4-FFF2-40B4-BE49-F238E27FC236}">
              <a16:creationId xmlns:a16="http://schemas.microsoft.com/office/drawing/2014/main" id="{AB4E4D82-BBD6-45C5-BD8A-AD8E3D5D77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62000" y="5761643925"/>
          <a:ext cx="6763694" cy="4429743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606</xdr:row>
      <xdr:rowOff>0</xdr:rowOff>
    </xdr:from>
    <xdr:ext cx="12209524" cy="7923809"/>
    <xdr:pic>
      <xdr:nvPicPr>
        <xdr:cNvPr id="20" name="Picture 19">
          <a:extLst>
            <a:ext uri="{FF2B5EF4-FFF2-40B4-BE49-F238E27FC236}">
              <a16:creationId xmlns:a16="http://schemas.microsoft.com/office/drawing/2014/main" id="{46F8A983-4AE9-4A77-A5CD-C9CAC4B457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62000" y="5744117925"/>
          <a:ext cx="12209524" cy="79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twoCellAnchor>
    <xdr:from>
      <xdr:col>4</xdr:col>
      <xdr:colOff>0</xdr:colOff>
      <xdr:row>650</xdr:row>
      <xdr:rowOff>0</xdr:rowOff>
    </xdr:from>
    <xdr:to>
      <xdr:col>66</xdr:col>
      <xdr:colOff>39754</xdr:colOff>
      <xdr:row>693</xdr:row>
      <xdr:rowOff>182144</xdr:rowOff>
    </xdr:to>
    <xdr:grpSp>
      <xdr:nvGrpSpPr>
        <xdr:cNvPr id="21" name="Group 20">
          <a:extLst>
            <a:ext uri="{FF2B5EF4-FFF2-40B4-BE49-F238E27FC236}">
              <a16:creationId xmlns:a16="http://schemas.microsoft.com/office/drawing/2014/main" id="{4D54964C-396A-4A4A-8293-18BA1EB58E84}"/>
            </a:ext>
          </a:extLst>
        </xdr:cNvPr>
        <xdr:cNvGrpSpPr/>
      </xdr:nvGrpSpPr>
      <xdr:grpSpPr>
        <a:xfrm>
          <a:off x="762000" y="123825000"/>
          <a:ext cx="11850754" cy="8373644"/>
          <a:chOff x="762000" y="5546754882"/>
          <a:chExt cx="11850754" cy="8373644"/>
        </a:xfrm>
      </xdr:grpSpPr>
      <xdr:pic>
        <xdr:nvPicPr>
          <xdr:cNvPr id="22" name="Picture 21">
            <a:extLst>
              <a:ext uri="{FF2B5EF4-FFF2-40B4-BE49-F238E27FC236}">
                <a16:creationId xmlns:a16="http://schemas.microsoft.com/office/drawing/2014/main" id="{04B5D5C9-D225-A2F7-ED08-9A0936E5653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762000" y="5546754882"/>
            <a:ext cx="11850754" cy="8373644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sp macro="" textlink="">
        <xdr:nvSpPr>
          <xdr:cNvPr id="23" name="Rectangle 22">
            <a:extLst>
              <a:ext uri="{FF2B5EF4-FFF2-40B4-BE49-F238E27FC236}">
                <a16:creationId xmlns:a16="http://schemas.microsoft.com/office/drawing/2014/main" id="{1DDB67C3-925B-FCDD-9175-FDD4D558C00E}"/>
              </a:ext>
            </a:extLst>
          </xdr:cNvPr>
          <xdr:cNvSpPr/>
        </xdr:nvSpPr>
        <xdr:spPr>
          <a:xfrm>
            <a:off x="11071412" y="5552626765"/>
            <a:ext cx="806823" cy="1389529"/>
          </a:xfrm>
          <a:prstGeom prst="rect">
            <a:avLst/>
          </a:prstGeom>
          <a:noFill/>
          <a:ln w="63500">
            <a:solidFill>
              <a:srgbClr val="0000FF">
                <a:alpha val="78000"/>
              </a:srgbClr>
            </a:solidFill>
            <a:prstDash val="solid"/>
          </a:ln>
          <a:effectLst>
            <a:outerShdw blurRad="50800" dist="38100" dir="2700000" algn="tl" rotWithShape="0">
              <a:prstClr val="black">
                <a:alpha val="67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oneCellAnchor>
    <xdr:from>
      <xdr:col>4</xdr:col>
      <xdr:colOff>0</xdr:colOff>
      <xdr:row>813</xdr:row>
      <xdr:rowOff>0</xdr:rowOff>
    </xdr:from>
    <xdr:ext cx="7819048" cy="5038095"/>
    <xdr:pic>
      <xdr:nvPicPr>
        <xdr:cNvPr id="24" name="Picture 23">
          <a:extLst>
            <a:ext uri="{FF2B5EF4-FFF2-40B4-BE49-F238E27FC236}">
              <a16:creationId xmlns:a16="http://schemas.microsoft.com/office/drawing/2014/main" id="{113A8F79-10C5-418C-A2EB-B218585FB6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62000" y="5783551425"/>
          <a:ext cx="7819048" cy="5038095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727</xdr:row>
      <xdr:rowOff>0</xdr:rowOff>
    </xdr:from>
    <xdr:ext cx="6754168" cy="4553585"/>
    <xdr:pic>
      <xdr:nvPicPr>
        <xdr:cNvPr id="25" name="Picture 24">
          <a:extLst>
            <a:ext uri="{FF2B5EF4-FFF2-40B4-BE49-F238E27FC236}">
              <a16:creationId xmlns:a16="http://schemas.microsoft.com/office/drawing/2014/main" id="{26744BB0-7799-4652-A73D-453A73570C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62000" y="5767168425"/>
          <a:ext cx="6754168" cy="4553585"/>
        </a:xfrm>
        <a:prstGeom prst="rect">
          <a:avLst/>
        </a:prstGeom>
        <a:effectLst>
          <a:outerShdw blurRad="127000" algn="ctr" rotWithShape="0">
            <a:srgbClr val="FF0000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769</xdr:row>
      <xdr:rowOff>0</xdr:rowOff>
    </xdr:from>
    <xdr:ext cx="16499603" cy="7582958"/>
    <xdr:pic>
      <xdr:nvPicPr>
        <xdr:cNvPr id="26" name="Picture 25">
          <a:extLst>
            <a:ext uri="{FF2B5EF4-FFF2-40B4-BE49-F238E27FC236}">
              <a16:creationId xmlns:a16="http://schemas.microsoft.com/office/drawing/2014/main" id="{61EEFB5A-8C88-47F7-809E-C5AA25232D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62000" y="5775169425"/>
          <a:ext cx="16499603" cy="758295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69</xdr:col>
      <xdr:colOff>0</xdr:colOff>
      <xdr:row>606</xdr:row>
      <xdr:rowOff>0</xdr:rowOff>
    </xdr:from>
    <xdr:ext cx="12209524" cy="7923809"/>
    <xdr:pic>
      <xdr:nvPicPr>
        <xdr:cNvPr id="27" name="Picture 26">
          <a:extLst>
            <a:ext uri="{FF2B5EF4-FFF2-40B4-BE49-F238E27FC236}">
              <a16:creationId xmlns:a16="http://schemas.microsoft.com/office/drawing/2014/main" id="{3F732506-9EE8-4671-8D9B-366DCB74B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3144500" y="5744117925"/>
          <a:ext cx="12209524" cy="79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0</xdr:colOff>
      <xdr:row>101</xdr:row>
      <xdr:rowOff>0</xdr:rowOff>
    </xdr:from>
    <xdr:ext cx="6773220" cy="3210373"/>
    <xdr:pic>
      <xdr:nvPicPr>
        <xdr:cNvPr id="2" name="Picture 1">
          <a:extLst>
            <a:ext uri="{FF2B5EF4-FFF2-40B4-BE49-F238E27FC236}">
              <a16:creationId xmlns:a16="http://schemas.microsoft.com/office/drawing/2014/main" id="{EBEACEA4-D388-4E9D-BB5E-D31672601F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6270659925"/>
          <a:ext cx="6773220" cy="3210373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9</xdr:row>
      <xdr:rowOff>0</xdr:rowOff>
    </xdr:from>
    <xdr:ext cx="6735115" cy="2419688"/>
    <xdr:pic>
      <xdr:nvPicPr>
        <xdr:cNvPr id="3" name="Picture 2">
          <a:extLst>
            <a:ext uri="{FF2B5EF4-FFF2-40B4-BE49-F238E27FC236}">
              <a16:creationId xmlns:a16="http://schemas.microsoft.com/office/drawing/2014/main" id="{5089DE83-FB88-4EAF-BF1E-141CC847E4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6253133925"/>
          <a:ext cx="6735115" cy="241968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0</xdr:colOff>
      <xdr:row>33</xdr:row>
      <xdr:rowOff>0</xdr:rowOff>
    </xdr:from>
    <xdr:ext cx="5811061" cy="3801005"/>
    <xdr:pic>
      <xdr:nvPicPr>
        <xdr:cNvPr id="2" name="Picture 1">
          <a:extLst>
            <a:ext uri="{FF2B5EF4-FFF2-40B4-BE49-F238E27FC236}">
              <a16:creationId xmlns:a16="http://schemas.microsoft.com/office/drawing/2014/main" id="{504D2720-D78D-49D8-8860-B78AB28331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6111401925"/>
          <a:ext cx="5811061" cy="38010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57</xdr:row>
      <xdr:rowOff>0</xdr:rowOff>
    </xdr:from>
    <xdr:ext cx="6744641" cy="1781424"/>
    <xdr:pic>
      <xdr:nvPicPr>
        <xdr:cNvPr id="3" name="Picture 2">
          <a:extLst>
            <a:ext uri="{FF2B5EF4-FFF2-40B4-BE49-F238E27FC236}">
              <a16:creationId xmlns:a16="http://schemas.microsoft.com/office/drawing/2014/main" id="{9F7AEB48-7C01-4E0E-A21B-8DE92920F0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6115973925"/>
          <a:ext cx="6744641" cy="17814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113</xdr:row>
      <xdr:rowOff>0</xdr:rowOff>
    </xdr:from>
    <xdr:ext cx="6620799" cy="6782747"/>
    <xdr:pic>
      <xdr:nvPicPr>
        <xdr:cNvPr id="4" name="Picture 3">
          <a:extLst>
            <a:ext uri="{FF2B5EF4-FFF2-40B4-BE49-F238E27FC236}">
              <a16:creationId xmlns:a16="http://schemas.microsoft.com/office/drawing/2014/main" id="{36D639DD-5398-4844-8D1E-E34B8B286B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6126641925"/>
          <a:ext cx="6620799" cy="678274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152</xdr:row>
      <xdr:rowOff>0</xdr:rowOff>
    </xdr:from>
    <xdr:ext cx="6592220" cy="3620005"/>
    <xdr:pic>
      <xdr:nvPicPr>
        <xdr:cNvPr id="5" name="Picture 4">
          <a:extLst>
            <a:ext uri="{FF2B5EF4-FFF2-40B4-BE49-F238E27FC236}">
              <a16:creationId xmlns:a16="http://schemas.microsoft.com/office/drawing/2014/main" id="{B807BC3C-AED6-4B41-B77F-83A2AEBCA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6134071425"/>
          <a:ext cx="6592220" cy="36200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175</xdr:row>
      <xdr:rowOff>0</xdr:rowOff>
    </xdr:from>
    <xdr:ext cx="6563641" cy="1200318"/>
    <xdr:pic>
      <xdr:nvPicPr>
        <xdr:cNvPr id="6" name="Picture 5">
          <a:extLst>
            <a:ext uri="{FF2B5EF4-FFF2-40B4-BE49-F238E27FC236}">
              <a16:creationId xmlns:a16="http://schemas.microsoft.com/office/drawing/2014/main" id="{A3C1F1B1-9160-4E40-B229-73C7D99D2E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0" y="6138452925"/>
          <a:ext cx="6563641" cy="120031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185</xdr:row>
      <xdr:rowOff>0</xdr:rowOff>
    </xdr:from>
    <xdr:ext cx="6554115" cy="1000265"/>
    <xdr:pic>
      <xdr:nvPicPr>
        <xdr:cNvPr id="7" name="Picture 6">
          <a:extLst>
            <a:ext uri="{FF2B5EF4-FFF2-40B4-BE49-F238E27FC236}">
              <a16:creationId xmlns:a16="http://schemas.microsoft.com/office/drawing/2014/main" id="{C14C3ED5-A69A-4AE2-9B92-D230E9E612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6140357925"/>
          <a:ext cx="6554115" cy="100026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194</xdr:row>
      <xdr:rowOff>0</xdr:rowOff>
    </xdr:from>
    <xdr:ext cx="6544588" cy="1848108"/>
    <xdr:pic>
      <xdr:nvPicPr>
        <xdr:cNvPr id="8" name="Picture 7">
          <a:extLst>
            <a:ext uri="{FF2B5EF4-FFF2-40B4-BE49-F238E27FC236}">
              <a16:creationId xmlns:a16="http://schemas.microsoft.com/office/drawing/2014/main" id="{F0F98017-30B3-4D57-BCCE-8DAEF2E09B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6142072425"/>
          <a:ext cx="6544588" cy="184810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208</xdr:row>
      <xdr:rowOff>0</xdr:rowOff>
    </xdr:from>
    <xdr:ext cx="6592220" cy="3772426"/>
    <xdr:pic>
      <xdr:nvPicPr>
        <xdr:cNvPr id="9" name="Picture 8">
          <a:extLst>
            <a:ext uri="{FF2B5EF4-FFF2-40B4-BE49-F238E27FC236}">
              <a16:creationId xmlns:a16="http://schemas.microsoft.com/office/drawing/2014/main" id="{A8C00939-493D-4BA8-AB4F-218642F49D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2000" y="6144739425"/>
          <a:ext cx="6592220" cy="377242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232</xdr:row>
      <xdr:rowOff>0</xdr:rowOff>
    </xdr:from>
    <xdr:ext cx="6563641" cy="6935168"/>
    <xdr:pic>
      <xdr:nvPicPr>
        <xdr:cNvPr id="10" name="Picture 9">
          <a:extLst>
            <a:ext uri="{FF2B5EF4-FFF2-40B4-BE49-F238E27FC236}">
              <a16:creationId xmlns:a16="http://schemas.microsoft.com/office/drawing/2014/main" id="{22CE318D-05AD-4344-B06F-39147F0150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6149311425"/>
          <a:ext cx="6563641" cy="693516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272</xdr:row>
      <xdr:rowOff>0</xdr:rowOff>
    </xdr:from>
    <xdr:ext cx="6544588" cy="1971950"/>
    <xdr:pic>
      <xdr:nvPicPr>
        <xdr:cNvPr id="11" name="Picture 10">
          <a:extLst>
            <a:ext uri="{FF2B5EF4-FFF2-40B4-BE49-F238E27FC236}">
              <a16:creationId xmlns:a16="http://schemas.microsoft.com/office/drawing/2014/main" id="{98AA7C36-E079-4C6F-9DC1-AA713D218A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2000" y="6156931425"/>
          <a:ext cx="6544588" cy="197195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286</xdr:row>
      <xdr:rowOff>0</xdr:rowOff>
    </xdr:from>
    <xdr:ext cx="6573167" cy="1857634"/>
    <xdr:pic>
      <xdr:nvPicPr>
        <xdr:cNvPr id="12" name="Picture 11">
          <a:extLst>
            <a:ext uri="{FF2B5EF4-FFF2-40B4-BE49-F238E27FC236}">
              <a16:creationId xmlns:a16="http://schemas.microsoft.com/office/drawing/2014/main" id="{F48E15DF-50BC-4E4E-8651-C052B67502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62000" y="6159598425"/>
          <a:ext cx="6573167" cy="185763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299</xdr:row>
      <xdr:rowOff>0</xdr:rowOff>
    </xdr:from>
    <xdr:ext cx="6554115" cy="1600423"/>
    <xdr:pic>
      <xdr:nvPicPr>
        <xdr:cNvPr id="13" name="Picture 12">
          <a:extLst>
            <a:ext uri="{FF2B5EF4-FFF2-40B4-BE49-F238E27FC236}">
              <a16:creationId xmlns:a16="http://schemas.microsoft.com/office/drawing/2014/main" id="{E3EE47BF-81FF-4663-823C-539EED492F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62000" y="6162074925"/>
          <a:ext cx="6554115" cy="160042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311</xdr:row>
      <xdr:rowOff>0</xdr:rowOff>
    </xdr:from>
    <xdr:ext cx="5753903" cy="6973273"/>
    <xdr:pic>
      <xdr:nvPicPr>
        <xdr:cNvPr id="14" name="Picture 13">
          <a:extLst>
            <a:ext uri="{FF2B5EF4-FFF2-40B4-BE49-F238E27FC236}">
              <a16:creationId xmlns:a16="http://schemas.microsoft.com/office/drawing/2014/main" id="{9FAF16FB-5255-41D8-B5E5-2BFEAED294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62000" y="6164360925"/>
          <a:ext cx="5753903" cy="697327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1</xdr:colOff>
      <xdr:row>350</xdr:row>
      <xdr:rowOff>0</xdr:rowOff>
    </xdr:from>
    <xdr:ext cx="13861733" cy="6784181"/>
    <xdr:pic>
      <xdr:nvPicPr>
        <xdr:cNvPr id="15" name="Picture 14">
          <a:extLst>
            <a:ext uri="{FF2B5EF4-FFF2-40B4-BE49-F238E27FC236}">
              <a16:creationId xmlns:a16="http://schemas.microsoft.com/office/drawing/2014/main" id="{9F1794CD-2E18-4F76-9210-D77F035A9C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1" y="6171790425"/>
          <a:ext cx="13861733" cy="6784181"/>
        </a:xfrm>
        <a:prstGeom prst="rect">
          <a:avLst/>
        </a:prstGeom>
        <a:noFill/>
        <a:effectLst>
          <a:outerShdw blurRad="63500" algn="ctr" rotWithShape="0">
            <a:srgbClr val="000000">
              <a:alpha val="9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4</xdr:col>
      <xdr:colOff>0</xdr:colOff>
      <xdr:row>388</xdr:row>
      <xdr:rowOff>0</xdr:rowOff>
    </xdr:from>
    <xdr:to>
      <xdr:col>76</xdr:col>
      <xdr:colOff>65056</xdr:colOff>
      <xdr:row>423</xdr:row>
      <xdr:rowOff>116681</xdr:rowOff>
    </xdr:to>
    <xdr:grpSp>
      <xdr:nvGrpSpPr>
        <xdr:cNvPr id="16" name="Group 15">
          <a:extLst>
            <a:ext uri="{FF2B5EF4-FFF2-40B4-BE49-F238E27FC236}">
              <a16:creationId xmlns:a16="http://schemas.microsoft.com/office/drawing/2014/main" id="{8551F1EA-04D3-43CA-92FE-4B565B8D51C1}"/>
            </a:ext>
          </a:extLst>
        </xdr:cNvPr>
        <xdr:cNvGrpSpPr/>
      </xdr:nvGrpSpPr>
      <xdr:grpSpPr>
        <a:xfrm>
          <a:off x="762000" y="73914000"/>
          <a:ext cx="13781056" cy="6784181"/>
          <a:chOff x="762000" y="297370500"/>
          <a:chExt cx="13781056" cy="6784181"/>
        </a:xfrm>
      </xdr:grpSpPr>
      <xdr:pic>
        <xdr:nvPicPr>
          <xdr:cNvPr id="17" name="Picture 16">
            <a:extLst>
              <a:ext uri="{FF2B5EF4-FFF2-40B4-BE49-F238E27FC236}">
                <a16:creationId xmlns:a16="http://schemas.microsoft.com/office/drawing/2014/main" id="{CD7078CE-8B20-4E38-7C74-66E5331AFD8B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15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762000" y="297370500"/>
            <a:ext cx="13781056" cy="6784181"/>
          </a:xfrm>
          <a:prstGeom prst="rect">
            <a:avLst/>
          </a:prstGeom>
          <a:noFill/>
          <a:effectLst>
            <a:outerShdw blurRad="63500" algn="ctr" rotWithShape="0">
              <a:srgbClr val="000000">
                <a:alpha val="95000"/>
              </a:srgbClr>
            </a:outerShdw>
          </a:effectLst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18" name="Rectangle 17">
            <a:extLst>
              <a:ext uri="{FF2B5EF4-FFF2-40B4-BE49-F238E27FC236}">
                <a16:creationId xmlns:a16="http://schemas.microsoft.com/office/drawing/2014/main" id="{1D7A531B-930E-5F9D-A881-296F676B1A31}"/>
              </a:ext>
            </a:extLst>
          </xdr:cNvPr>
          <xdr:cNvSpPr/>
        </xdr:nvSpPr>
        <xdr:spPr>
          <a:xfrm>
            <a:off x="12101341" y="302131020"/>
            <a:ext cx="2041494" cy="519431"/>
          </a:xfrm>
          <a:prstGeom prst="rect">
            <a:avLst/>
          </a:prstGeom>
          <a:noFill/>
          <a:ln w="63500">
            <a:solidFill>
              <a:srgbClr val="0000FF">
                <a:alpha val="78000"/>
              </a:srgbClr>
            </a:solidFill>
            <a:prstDash val="solid"/>
          </a:ln>
          <a:effectLst>
            <a:outerShdw blurRad="50800" dist="38100" dir="2700000" algn="tl" rotWithShape="0">
              <a:prstClr val="black">
                <a:alpha val="67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oneCellAnchor>
    <xdr:from>
      <xdr:col>4</xdr:col>
      <xdr:colOff>0</xdr:colOff>
      <xdr:row>426</xdr:row>
      <xdr:rowOff>0</xdr:rowOff>
    </xdr:from>
    <xdr:ext cx="13443680" cy="4627912"/>
    <xdr:pic>
      <xdr:nvPicPr>
        <xdr:cNvPr id="19" name="Picture 18">
          <a:extLst>
            <a:ext uri="{FF2B5EF4-FFF2-40B4-BE49-F238E27FC236}">
              <a16:creationId xmlns:a16="http://schemas.microsoft.com/office/drawing/2014/main" id="{6DB2F97B-4E30-449A-A164-5AEEF9C2C1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6186268425"/>
          <a:ext cx="13443680" cy="4627912"/>
        </a:xfrm>
        <a:prstGeom prst="rect">
          <a:avLst/>
        </a:prstGeom>
        <a:noFill/>
        <a:effectLst>
          <a:outerShdw blurRad="63500" algn="ctr" rotWithShape="0">
            <a:srgbClr val="000000">
              <a:alpha val="9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</xdr:col>
      <xdr:colOff>0</xdr:colOff>
      <xdr:row>454</xdr:row>
      <xdr:rowOff>0</xdr:rowOff>
    </xdr:from>
    <xdr:ext cx="6554115" cy="2000529"/>
    <xdr:pic>
      <xdr:nvPicPr>
        <xdr:cNvPr id="20" name="Picture 19">
          <a:extLst>
            <a:ext uri="{FF2B5EF4-FFF2-40B4-BE49-F238E27FC236}">
              <a16:creationId xmlns:a16="http://schemas.microsoft.com/office/drawing/2014/main" id="{3BF63822-06B5-473E-8AA0-97039D50AD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62000" y="6191602425"/>
          <a:ext cx="6554115" cy="200052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494</xdr:row>
      <xdr:rowOff>0</xdr:rowOff>
    </xdr:from>
    <xdr:ext cx="6563641" cy="6744641"/>
    <xdr:pic>
      <xdr:nvPicPr>
        <xdr:cNvPr id="21" name="Picture 20">
          <a:extLst>
            <a:ext uri="{FF2B5EF4-FFF2-40B4-BE49-F238E27FC236}">
              <a16:creationId xmlns:a16="http://schemas.microsoft.com/office/drawing/2014/main" id="{95A8FDC5-E61B-4D06-B2EB-C663EC1CD2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62000" y="6199222425"/>
          <a:ext cx="6563641" cy="674464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468</xdr:row>
      <xdr:rowOff>0</xdr:rowOff>
    </xdr:from>
    <xdr:ext cx="6582694" cy="4286848"/>
    <xdr:pic>
      <xdr:nvPicPr>
        <xdr:cNvPr id="22" name="Picture 21">
          <a:extLst>
            <a:ext uri="{FF2B5EF4-FFF2-40B4-BE49-F238E27FC236}">
              <a16:creationId xmlns:a16="http://schemas.microsoft.com/office/drawing/2014/main" id="{F8F92CD9-60B2-4D65-8824-8D791388B8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62000" y="6194269425"/>
          <a:ext cx="6582694" cy="4286848"/>
        </a:xfrm>
        <a:prstGeom prst="rect">
          <a:avLst/>
        </a:prstGeom>
        <a:effectLst>
          <a:outerShdw blurRad="127000" algn="ctr" rotWithShape="0">
            <a:srgbClr val="FF0000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533</xdr:row>
      <xdr:rowOff>0</xdr:rowOff>
    </xdr:from>
    <xdr:ext cx="6525536" cy="2676899"/>
    <xdr:pic>
      <xdr:nvPicPr>
        <xdr:cNvPr id="23" name="Picture 22">
          <a:extLst>
            <a:ext uri="{FF2B5EF4-FFF2-40B4-BE49-F238E27FC236}">
              <a16:creationId xmlns:a16="http://schemas.microsoft.com/office/drawing/2014/main" id="{EAA5A3D5-B2BE-4F06-9592-F6AE922A75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62000" y="6206651925"/>
          <a:ext cx="6525536" cy="2676899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550</xdr:row>
      <xdr:rowOff>0</xdr:rowOff>
    </xdr:from>
    <xdr:ext cx="12241333" cy="8602275"/>
    <xdr:pic>
      <xdr:nvPicPr>
        <xdr:cNvPr id="24" name="Picture 23">
          <a:extLst>
            <a:ext uri="{FF2B5EF4-FFF2-40B4-BE49-F238E27FC236}">
              <a16:creationId xmlns:a16="http://schemas.microsoft.com/office/drawing/2014/main" id="{5FDB6740-8C1C-4F94-87DB-E07E6F56BB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62000" y="6209890425"/>
          <a:ext cx="12241333" cy="860227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7.xml"/><Relationship Id="rId2" Type="http://schemas.openxmlformats.org/officeDocument/2006/relationships/hyperlink" Target="https://teams.microsoft.com/l/message/19:3195fa4b-a675-4429-a61c-a711f2aea1aa_61243b28-6ee4-4835-8a90-c833332187b1@unq.gbl.spaces/1727332681649?context=%7B%22contextType%22%3A%22chat%22%7D" TargetMode="External"/><Relationship Id="rId1" Type="http://schemas.openxmlformats.org/officeDocument/2006/relationships/hyperlink" Target="https://teams.microsoft.com/l/message/19:3195fa4b-a675-4429-a61c-a711f2aea1aa_61243b28-6ee4-4835-8a90-c833332187b1@unq.gbl.spaces/1727319096909?context=%7B%22contextType%22%3A%22chat%22%7D" TargetMode="External"/></Relationships>
</file>

<file path=xl/worksheets/_rels/sheet11.xml.rels><?xml version="1.0" encoding="UTF-8" standalone="yes"?>
<Relationships xmlns="http://schemas.openxmlformats.org/package/2006/relationships"><Relationship Id="rId8" Type="http://schemas.openxmlformats.org/officeDocument/2006/relationships/hyperlink" Target="https://teams.microsoft.com/l/message/19:76d358a5-b57e-4e37-a58b-b674bf097467_c869a345-f176-4ecc-a5d1-ed669c946231@unq.gbl.spaces/1727419126762?context=%7B%22contextType%22%3A%22chat%22%7D" TargetMode="External"/><Relationship Id="rId13" Type="http://schemas.openxmlformats.org/officeDocument/2006/relationships/hyperlink" Target="https://teams.microsoft.com/l/message/19:d7afe02c6ef44f8b911b53dfceb5756d@thread.v2/1727420178135?context=%7B%22contextType%22%3A%22chat%22%7D" TargetMode="External"/><Relationship Id="rId18" Type="http://schemas.openxmlformats.org/officeDocument/2006/relationships/hyperlink" Target="https://teams.microsoft.com/l/message/19:76d358a5-b57e-4e37-a58b-b674bf097467_c869a345-f176-4ecc-a5d1-ed669c946231@unq.gbl.spaces/1727421693923?context=%7B%22contextType%22%3A%22chat%22%7D" TargetMode="External"/><Relationship Id="rId3" Type="http://schemas.openxmlformats.org/officeDocument/2006/relationships/hyperlink" Target="https://teams.microsoft.com/l/message/19:d7afe02c6ef44f8b911b53dfceb5756d@thread.v2/1727407565753?context=%7B%22contextType%22%3A%22chat%22%7D" TargetMode="External"/><Relationship Id="rId7" Type="http://schemas.openxmlformats.org/officeDocument/2006/relationships/hyperlink" Target="https://teams.microsoft.com/l/message/19:d7afe02c6ef44f8b911b53dfceb5756d@thread.v2/1727418944906?context=%7B%22contextType%22%3A%22chat%22%7D" TargetMode="External"/><Relationship Id="rId12" Type="http://schemas.openxmlformats.org/officeDocument/2006/relationships/hyperlink" Target="https://teams.microsoft.com/l/message/19:76d358a5-b57e-4e37-a58b-b674bf097467_c869a345-f176-4ecc-a5d1-ed669c946231@unq.gbl.spaces/1727420013396?context=%7B%22contextType%22%3A%22chat%22%7D" TargetMode="External"/><Relationship Id="rId17" Type="http://schemas.openxmlformats.org/officeDocument/2006/relationships/hyperlink" Target="https://teams.microsoft.com/l/message/19:76d358a5-b57e-4e37-a58b-b674bf097467_c869a345-f176-4ecc-a5d1-ed669c946231@unq.gbl.spaces/1727421310684?context=%7B%22contextType%22%3A%22chat%22%7D" TargetMode="External"/><Relationship Id="rId2" Type="http://schemas.openxmlformats.org/officeDocument/2006/relationships/hyperlink" Target="https://teams.microsoft.com/l/message/19:d7afe02c6ef44f8b911b53dfceb5756d@thread.v2/1727405986889?context=%7B%22contextType%22%3A%22chat%22%7D" TargetMode="External"/><Relationship Id="rId16" Type="http://schemas.openxmlformats.org/officeDocument/2006/relationships/hyperlink" Target="https://teams.microsoft.com/l/message/19:d7afe02c6ef44f8b911b53dfceb5756d@thread.v2/1727421578348?context=%7B%22contextType%22%3A%22chat%22%7D" TargetMode="External"/><Relationship Id="rId1" Type="http://schemas.openxmlformats.org/officeDocument/2006/relationships/hyperlink" Target="https://teams.microsoft.com/l/message/19:d7afe02c6ef44f8b911b53dfceb5756d@thread.v2/1727060422173?context=%7B%22contextType%22%3A%22chat%22%7D" TargetMode="External"/><Relationship Id="rId6" Type="http://schemas.openxmlformats.org/officeDocument/2006/relationships/hyperlink" Target="https://teams.microsoft.com/l/message/19:76d358a5-b57e-4e37-a58b-b674bf097467_c869a345-f176-4ecc-a5d1-ed669c946231@unq.gbl.spaces/1727418944840?context=%7B%22contextType%22%3A%22chat%22%7D" TargetMode="External"/><Relationship Id="rId11" Type="http://schemas.openxmlformats.org/officeDocument/2006/relationships/hyperlink" Target="https://teams.microsoft.com/l/message/19:d7afe02c6ef44f8b911b53dfceb5756d@thread.v2/1727419674046?context=%7B%22contextType%22%3A%22chat%22%7D" TargetMode="External"/><Relationship Id="rId5" Type="http://schemas.openxmlformats.org/officeDocument/2006/relationships/hyperlink" Target="https://teams.microsoft.com/l/message/19:d7afe02c6ef44f8b911b53dfceb5756d@thread.v2/1727410591550?context=%7B%22contextType%22%3A%22chat%22%7D" TargetMode="External"/><Relationship Id="rId15" Type="http://schemas.openxmlformats.org/officeDocument/2006/relationships/hyperlink" Target="https://teams.microsoft.com/l/message/19:d7afe02c6ef44f8b911b53dfceb5756d@thread.v2/1727421024427?context=%7B%22contextType%22%3A%22chat%22%7D" TargetMode="External"/><Relationship Id="rId10" Type="http://schemas.openxmlformats.org/officeDocument/2006/relationships/hyperlink" Target="https://teams.microsoft.com/l/message/19:76d358a5-b57e-4e37-a58b-b674bf097467_c869a345-f176-4ecc-a5d1-ed669c946231@unq.gbl.spaces/1727419336334?context=%7B%22contextType%22%3A%22chat%22%7D" TargetMode="External"/><Relationship Id="rId19" Type="http://schemas.openxmlformats.org/officeDocument/2006/relationships/drawing" Target="../drawings/drawing8.xml"/><Relationship Id="rId4" Type="http://schemas.openxmlformats.org/officeDocument/2006/relationships/hyperlink" Target="https://teams.microsoft.com/l/message/19:76d358a5-b57e-4e37-a58b-b674bf097467_c869a345-f176-4ecc-a5d1-ed669c946231@unq.gbl.spaces/1727409777432?context=%7B%22contextType%22%3A%22chat%22%7D" TargetMode="External"/><Relationship Id="rId9" Type="http://schemas.openxmlformats.org/officeDocument/2006/relationships/hyperlink" Target="https://teams.microsoft.com/l/message/19:d7afe02c6ef44f8b911b53dfceb5756d@thread.v2/1727419238014?context=%7B%22contextType%22%3A%22chat%22%7D" TargetMode="External"/><Relationship Id="rId14" Type="http://schemas.openxmlformats.org/officeDocument/2006/relationships/hyperlink" Target="https://teams.microsoft.com/l/message/19:d7afe02c6ef44f8b911b53dfceb5756d@thread.v2/1727420919426?context=%7B%22contextType%22%3A%22chat%22%7D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hyperlink" Target="https://teams.microsoft.com/l/message/19:1a8860f7-aae7-4558-89a9-a86b0538f5a2_c869a345-f176-4ecc-a5d1-ed669c946231@unq.gbl.spaces/1726540785284?context=%7B%22contextType%22%3A%22chat%22%7D" TargetMode="External"/><Relationship Id="rId1" Type="http://schemas.openxmlformats.org/officeDocument/2006/relationships/hyperlink" Target="https://teams.microsoft.com/l/message/19:09c8da91-78a0-4a77-9e47-0ae891441106_c869a345-f176-4ecc-a5d1-ed669c946231@unq.gbl.spaces/1726566436570?context=%7B%22contextType%22%3A%22chat%22%7D" TargetMode="Externa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hyperlink" Target="https://teams.microsoft.com/l/message/19:000e6776-ae38-479a-9f73-4f7084b40292_f57b8c00-4882-4d7c-a3b9-0ecf369ec9ad@unq.gbl.spaces/1726651035463?context=%7B%22contextType%22%3A%22chat%22%7D" TargetMode="External"/><Relationship Id="rId1" Type="http://schemas.openxmlformats.org/officeDocument/2006/relationships/hyperlink" Target="https://teams.microsoft.com/l/message/19:000e6776-ae38-479a-9f73-4f7084b40292_f57b8c00-4882-4d7c-a3b9-0ecf369ec9ad@unq.gbl.spaces/1726649653800?context=%7B%22contextType%22%3A%22chat%22%7D" TargetMode="Externa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hyperlink" Target="https://teams.microsoft.com/l/message/19:3195fa4b-a675-4429-a61c-a711f2aea1aa_61243b28-6ee4-4835-8a90-c833332187b1@unq.gbl.spaces/1726712256036?context=%7B%22contextType%22%3A%22chat%22%7D" TargetMode="External"/><Relationship Id="rId2" Type="http://schemas.openxmlformats.org/officeDocument/2006/relationships/hyperlink" Target="https://teams.microsoft.com/l/message/19:c869a345-f176-4ecc-a5d1-ed669c946231_d0471559-2db6-4845-9095-5766a2d986aa@unq.gbl.spaces/1726718056078?context=%7B%22contextType%22%3A%22chat%22%7D" TargetMode="External"/><Relationship Id="rId1" Type="http://schemas.openxmlformats.org/officeDocument/2006/relationships/hyperlink" Target="https://teams.microsoft.com/l/message/19:51216917-16fd-40c1-ade1-968cf868e456_c869a345-f176-4ecc-a5d1-ed669c946231@unq.gbl.spaces/1726737842200?context=%7B%22contextType%22%3A%22chat%22%7D" TargetMode="External"/><Relationship Id="rId5" Type="http://schemas.openxmlformats.org/officeDocument/2006/relationships/drawing" Target="../drawings/drawing5.xml"/><Relationship Id="rId4" Type="http://schemas.openxmlformats.org/officeDocument/2006/relationships/hyperlink" Target="https://teams.microsoft.com/l/message/19:3195fa4b-a675-4429-a61c-a711f2aea1aa_61243b28-6ee4-4835-8a90-c833332187b1@unq.gbl.spaces/1726720164230?context=%7B%22contextType%22%3A%22chat%22%7D" TargetMode="Externa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hyperlink" Target="https://teams.microsoft.com/l/message/19:633595e6-2f48-4516-ad3c-37a06400ad9d_c869a345-f176-4ecc-a5d1-ed669c946231@unq.gbl.spaces/1726561764377?context=%7B%22contextType%22%3A%22chat%22%7D" TargetMode="External"/><Relationship Id="rId2" Type="http://schemas.openxmlformats.org/officeDocument/2006/relationships/hyperlink" Target="https://teams.microsoft.com/l/message/19:3195fa4b-a675-4429-a61c-a711f2aea1aa_61243b28-6ee4-4835-8a90-c833332187b1@unq.gbl.spaces/1727229002553?context=%7B%22contextType%22%3A%22chat%22%7D" TargetMode="External"/><Relationship Id="rId1" Type="http://schemas.openxmlformats.org/officeDocument/2006/relationships/hyperlink" Target="https://teams.microsoft.com/l/message/19:633595e6-2f48-4516-ad3c-37a06400ad9d_c869a345-f176-4ecc-a5d1-ed669c946231@unq.gbl.spaces/1727246058130?context=%7B%22contextType%22%3A%22chat%22%7D" TargetMode="External"/><Relationship Id="rId6" Type="http://schemas.openxmlformats.org/officeDocument/2006/relationships/drawing" Target="../drawings/drawing6.xml"/><Relationship Id="rId5" Type="http://schemas.openxmlformats.org/officeDocument/2006/relationships/hyperlink" Target="https://teams.microsoft.com/l/message/19:633595e6-2f48-4516-ad3c-37a06400ad9d_c869a345-f176-4ecc-a5d1-ed669c946231@unq.gbl.spaces/1727234205342?context=%7B%22contextType%22%3A%22chat%22%7D" TargetMode="External"/><Relationship Id="rId4" Type="http://schemas.openxmlformats.org/officeDocument/2006/relationships/hyperlink" Target="https://teams.microsoft.com/l/message/19:633595e6-2f48-4516-ad3c-37a06400ad9d_c869a345-f176-4ecc-a5d1-ed669c946231@unq.gbl.spaces/1727231121106?context=%7B%22contextType%22%3A%22chat%22%7D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08F9F1-4590-4487-9BE7-967CF50B93CD}">
  <dimension ref="B2"/>
  <sheetViews>
    <sheetView zoomScale="85" zoomScaleNormal="85" workbookViewId="0">
      <selection activeCell="AZ42" sqref="AZ42"/>
    </sheetView>
  </sheetViews>
  <sheetFormatPr defaultColWidth="2.85546875" defaultRowHeight="15" x14ac:dyDescent="0.25"/>
  <cols>
    <col min="1" max="16384" width="2.85546875" style="3"/>
  </cols>
  <sheetData>
    <row r="2" spans="2:2" x14ac:dyDescent="0.25">
      <c r="B2" s="1" t="s">
        <v>93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673446-2748-47AF-B269-61A8D64D24F0}">
  <dimension ref="B2:BH127"/>
  <sheetViews>
    <sheetView topLeftCell="A79" zoomScale="85" zoomScaleNormal="85" workbookViewId="0">
      <selection activeCell="C127" sqref="C127"/>
    </sheetView>
  </sheetViews>
  <sheetFormatPr defaultColWidth="2.85546875" defaultRowHeight="15" x14ac:dyDescent="0.25"/>
  <cols>
    <col min="1" max="16384" width="2.85546875" style="3"/>
  </cols>
  <sheetData>
    <row r="2" spans="2:5" x14ac:dyDescent="0.25">
      <c r="B2" s="1" t="s">
        <v>595</v>
      </c>
    </row>
    <row r="4" spans="2:5" x14ac:dyDescent="0.25">
      <c r="C4" s="12">
        <v>0</v>
      </c>
      <c r="E4" s="1" t="s">
        <v>596</v>
      </c>
    </row>
    <row r="5" spans="2:5" x14ac:dyDescent="0.25">
      <c r="E5" s="1" t="s">
        <v>148</v>
      </c>
    </row>
    <row r="7" spans="2:5" x14ac:dyDescent="0.25">
      <c r="E7" s="13" t="s">
        <v>597</v>
      </c>
    </row>
    <row r="8" spans="2:5" x14ac:dyDescent="0.25">
      <c r="E8" t="s">
        <v>598</v>
      </c>
    </row>
    <row r="9" spans="2:5" x14ac:dyDescent="0.25">
      <c r="E9"/>
    </row>
    <row r="23" spans="5:60" x14ac:dyDescent="0.25">
      <c r="E23" s="1" t="s">
        <v>22</v>
      </c>
      <c r="M23" s="1" t="s">
        <v>193</v>
      </c>
      <c r="Y23" s="1" t="s">
        <v>194</v>
      </c>
      <c r="AM23" s="1" t="s">
        <v>195</v>
      </c>
      <c r="AT23" s="1" t="s">
        <v>196</v>
      </c>
      <c r="BA23" s="1" t="s">
        <v>455</v>
      </c>
      <c r="BH23" s="1" t="s">
        <v>456</v>
      </c>
    </row>
    <row r="25" spans="5:60" x14ac:dyDescent="0.25">
      <c r="E25" s="3" t="s">
        <v>600</v>
      </c>
      <c r="M25" s="3" t="s">
        <v>461</v>
      </c>
      <c r="Y25" s="3" t="s">
        <v>462</v>
      </c>
      <c r="AM25" s="3" t="s">
        <v>469</v>
      </c>
      <c r="AT25" s="3" t="s">
        <v>470</v>
      </c>
    </row>
    <row r="26" spans="5:60" x14ac:dyDescent="0.25">
      <c r="E26" s="3" t="s">
        <v>601</v>
      </c>
      <c r="M26" s="3" t="s">
        <v>615</v>
      </c>
      <c r="Y26" s="3" t="s">
        <v>616</v>
      </c>
      <c r="AM26" s="3" t="s">
        <v>619</v>
      </c>
      <c r="AT26" s="3" t="s">
        <v>624</v>
      </c>
    </row>
    <row r="28" spans="5:60" x14ac:dyDescent="0.25">
      <c r="E28" s="3" t="s">
        <v>599</v>
      </c>
      <c r="AM28" s="3" t="s">
        <v>618</v>
      </c>
      <c r="AT28" s="3" t="s">
        <v>623</v>
      </c>
    </row>
    <row r="29" spans="5:60" x14ac:dyDescent="0.25">
      <c r="E29" s="3" t="s">
        <v>602</v>
      </c>
      <c r="AM29" s="3" t="s">
        <v>162</v>
      </c>
      <c r="AT29" s="3" t="s">
        <v>171</v>
      </c>
    </row>
    <row r="30" spans="5:60" x14ac:dyDescent="0.25">
      <c r="E30" s="3" t="s">
        <v>603</v>
      </c>
      <c r="AM30" s="3" t="s">
        <v>170</v>
      </c>
      <c r="AT30" s="3" t="s">
        <v>179</v>
      </c>
    </row>
    <row r="31" spans="5:60" x14ac:dyDescent="0.25">
      <c r="E31" s="3" t="s">
        <v>604</v>
      </c>
      <c r="AM31" s="3" t="s">
        <v>197</v>
      </c>
      <c r="AT31" s="3" t="s">
        <v>198</v>
      </c>
    </row>
    <row r="32" spans="5:60" x14ac:dyDescent="0.25">
      <c r="E32" s="3" t="s">
        <v>431</v>
      </c>
      <c r="AM32" s="3" t="s">
        <v>620</v>
      </c>
      <c r="AT32" s="3" t="s">
        <v>215</v>
      </c>
    </row>
    <row r="33" spans="5:60" x14ac:dyDescent="0.25">
      <c r="E33" s="3" t="s">
        <v>605</v>
      </c>
      <c r="AM33" s="3" t="s">
        <v>203</v>
      </c>
      <c r="AT33" s="3" t="s">
        <v>204</v>
      </c>
    </row>
    <row r="34" spans="5:60" x14ac:dyDescent="0.25">
      <c r="E34" s="3" t="s">
        <v>606</v>
      </c>
      <c r="AM34" s="3" t="s">
        <v>621</v>
      </c>
      <c r="AT34" s="3" t="s">
        <v>625</v>
      </c>
    </row>
    <row r="36" spans="5:60" x14ac:dyDescent="0.25">
      <c r="E36" s="3" t="s">
        <v>607</v>
      </c>
      <c r="AM36" s="3" t="s">
        <v>622</v>
      </c>
      <c r="AT36" s="3" t="s">
        <v>626</v>
      </c>
      <c r="BA36" s="3" t="s">
        <v>617</v>
      </c>
      <c r="BH36" s="3" t="s">
        <v>634</v>
      </c>
    </row>
    <row r="37" spans="5:60" x14ac:dyDescent="0.25">
      <c r="E37" s="3" t="s">
        <v>608</v>
      </c>
      <c r="AM37" s="3" t="s">
        <v>622</v>
      </c>
      <c r="AT37" s="3" t="s">
        <v>627</v>
      </c>
      <c r="BA37" s="3" t="s">
        <v>617</v>
      </c>
      <c r="BH37" s="3" t="s">
        <v>635</v>
      </c>
    </row>
    <row r="38" spans="5:60" x14ac:dyDescent="0.25">
      <c r="E38" s="3" t="s">
        <v>609</v>
      </c>
      <c r="AM38" s="3" t="s">
        <v>622</v>
      </c>
      <c r="AT38" s="3" t="s">
        <v>628</v>
      </c>
      <c r="BA38" s="3" t="s">
        <v>617</v>
      </c>
      <c r="BH38" s="3" t="s">
        <v>636</v>
      </c>
    </row>
    <row r="39" spans="5:60" x14ac:dyDescent="0.25">
      <c r="E39" s="3" t="s">
        <v>610</v>
      </c>
      <c r="AM39" s="3" t="s">
        <v>622</v>
      </c>
      <c r="AT39" s="3" t="s">
        <v>629</v>
      </c>
      <c r="BA39" s="3" t="s">
        <v>617</v>
      </c>
      <c r="BH39" s="3" t="s">
        <v>637</v>
      </c>
    </row>
    <row r="40" spans="5:60" x14ac:dyDescent="0.25">
      <c r="E40" s="3" t="s">
        <v>611</v>
      </c>
      <c r="AM40" s="3" t="s">
        <v>622</v>
      </c>
      <c r="AT40" s="3" t="s">
        <v>630</v>
      </c>
      <c r="BA40" s="3" t="s">
        <v>617</v>
      </c>
      <c r="BH40" s="3" t="s">
        <v>638</v>
      </c>
    </row>
    <row r="41" spans="5:60" x14ac:dyDescent="0.25">
      <c r="E41" s="3" t="s">
        <v>612</v>
      </c>
      <c r="AM41" s="3" t="s">
        <v>622</v>
      </c>
      <c r="AT41" s="3" t="s">
        <v>631</v>
      </c>
      <c r="BA41" s="3" t="s">
        <v>617</v>
      </c>
      <c r="BH41" s="3" t="s">
        <v>639</v>
      </c>
    </row>
    <row r="42" spans="5:60" x14ac:dyDescent="0.25">
      <c r="E42" s="3" t="s">
        <v>613</v>
      </c>
      <c r="AM42" s="3" t="s">
        <v>622</v>
      </c>
      <c r="AT42" s="3" t="s">
        <v>632</v>
      </c>
      <c r="BA42" s="3" t="s">
        <v>617</v>
      </c>
      <c r="BH42" s="3" t="s">
        <v>640</v>
      </c>
    </row>
    <row r="43" spans="5:60" x14ac:dyDescent="0.25">
      <c r="E43" s="3" t="s">
        <v>614</v>
      </c>
      <c r="AM43" s="3" t="s">
        <v>622</v>
      </c>
      <c r="AT43" s="3" t="s">
        <v>633</v>
      </c>
      <c r="BA43" s="3" t="s">
        <v>617</v>
      </c>
      <c r="BH43" s="3" t="s">
        <v>641</v>
      </c>
    </row>
    <row r="45" spans="5:60" x14ac:dyDescent="0.25">
      <c r="E45" s="3" t="str">
        <f>"select '" &amp; TRIM(E25) &amp; "' AGREEMENT_NO, '" &amp; TRIM(M25) &amp; "' NPWP_NAME_OLD, '" &amp; TRIM(Y25) &amp; "' NPWP_NAME_NEW, '" &amp; TRIM(AM25) &amp; "' BILLING_TO_NPWP_OLD, ''" &amp; TRIM(AT25) &amp; "' BILLING_TO_NPWP_NEW union all"</f>
        <v>select '0002575/4/10/07/2024' AGREEMENT_NO, 'KAO INDONESIA' NPWP_NAME_OLD, 'PT. KAO INDONESIA' NPWP_NAME_NEW, '|10000784092000' BILLING_TO_NPWP_OLD, ''|0010000784092000' BILLING_TO_NPWP_NEW union all</v>
      </c>
    </row>
    <row r="46" spans="5:60" x14ac:dyDescent="0.25">
      <c r="E46" s="3" t="str">
        <f>"select '" &amp; TRIM(E26) &amp; "' AGREEMENT_NO, '" &amp; TRIM(M26) &amp; "' NPWP_NAME_OLD, '" &amp; TRIM(Y26) &amp; "' NPWP_NAME_NEW, '" &amp; TRIM(AM26) &amp; "' BILLING_TO_NPWP_OLD, ''" &amp; TRIM(AT26) &amp; "' BILLING_TO_NPWP_NEW union all"</f>
        <v>select '0002737/4/08/08/2024' AGREEMENT_NO, 'KOPERASI TELEKOMUNIKASI SELULAR' NPWP_NAME_OLD, 'KOPERASI TELEKOMUNIKASI SELULAR KISEL' NPWP_NAME_NEW, '|018079814062000' BILLING_TO_NPWP_OLD, ''|0018079814062000' BILLING_TO_NPWP_NEW union all</v>
      </c>
    </row>
    <row r="48" spans="5:60" x14ac:dyDescent="0.25">
      <c r="E48" s="3" t="str">
        <f t="shared" ref="E48:E54" si="0">"select '" &amp; TRIM(E28) &amp; "' AGREEMENT_NO, '" &amp; TRIM(AM28) &amp; "' BILLING_TO_NPWP_OLD, ''" &amp; TRIM(AT28) &amp; "' BILLING_TO_NPWP_NEW union all"</f>
        <v>select '0002629/4/08/07/2024' AGREEMENT_NO, '|406209841513000' BILLING_TO_NPWP_OLD, ''|0406209841513000' BILLING_TO_NPWP_NEW union all</v>
      </c>
    </row>
    <row r="49" spans="5:5" x14ac:dyDescent="0.25">
      <c r="E49" s="3" t="str">
        <f t="shared" si="0"/>
        <v>select '0002664/4/38/07/2024' AGREEMENT_NO, '|023546872028000' BILLING_TO_NPWP_OLD, ''|0023546872028000' BILLING_TO_NPWP_NEW union all</v>
      </c>
    </row>
    <row r="50" spans="5:5" x14ac:dyDescent="0.25">
      <c r="E50" s="3" t="str">
        <f t="shared" si="0"/>
        <v>select '0002214/4/10/04/2024' AGREEMENT_NO, '|013315965046000' BILLING_TO_NPWP_OLD, ''|0013315965046000' BILLING_TO_NPWP_NEW union all</v>
      </c>
    </row>
    <row r="51" spans="5:5" x14ac:dyDescent="0.25">
      <c r="E51" s="3" t="str">
        <f t="shared" si="0"/>
        <v>select '0002807/4/01/09/2024' AGREEMENT_NO, '|022618839016000' BILLING_TO_NPWP_OLD, ''|0022618839016000' BILLING_TO_NPWP_NEW union all</v>
      </c>
    </row>
    <row r="52" spans="5:5" x14ac:dyDescent="0.25">
      <c r="E52" s="3" t="str">
        <f t="shared" si="0"/>
        <v>select '0002361/4/08/05/2024' AGREEMENT_NO, '|001313257607300' BILLING_TO_NPWP_OLD, ''|0013132576073000' BILLING_TO_NPWP_NEW union all</v>
      </c>
    </row>
    <row r="53" spans="5:5" x14ac:dyDescent="0.25">
      <c r="E53" s="3" t="str">
        <f t="shared" si="0"/>
        <v>select '0002623/4/10/07/2024' AGREEMENT_NO, '|016743767092000' BILLING_TO_NPWP_OLD, ''|0016743767092000' BILLING_TO_NPWP_NEW union all</v>
      </c>
    </row>
    <row r="54" spans="5:5" x14ac:dyDescent="0.25">
      <c r="E54" s="3" t="str">
        <f t="shared" si="0"/>
        <v>select '0002628/4/10/07/2024' AGREEMENT_NO, '|013067806062000' BILLING_TO_NPWP_OLD, ''|0013067806062000' BILLING_TO_NPWP_NEW union all</v>
      </c>
    </row>
    <row r="56" spans="5:5" x14ac:dyDescent="0.25">
      <c r="E56" s="3" t="str">
        <f t="shared" ref="E56:E63" si="1">"select '" &amp; TRIM(E36) &amp; "' AGREEMENT_NO, '" &amp; TRIM(AM36) &amp; "' BILLING_TO_NPWP_OLD, ''" &amp; TRIM(AT36) &amp; "' BILLING_TO_NPWP_NEW, '" &amp; TRIM(BA36) &amp; "' NPWP_ADDRESS_OLD, '" &amp; TRIM(BH36) &amp; "' NPWP_ADDRESS_NEW union all"</f>
        <v>select '0002821/4/08/09/2024' AGREEMENT_NO, '|-' BILLING_TO_NPWP_OLD, ''|3174071305720000' BILLING_TO_NPWP_NEW, '-' NPWP_ADDRESS_OLD, 'Jl. Candaria 1 RT/RW 002/010, Kramat Pela, Kebayoran Baru, Jakarta Selatan' NPWP_ADDRESS_NEW union all</v>
      </c>
    </row>
    <row r="57" spans="5:5" x14ac:dyDescent="0.25">
      <c r="E57" s="3" t="str">
        <f t="shared" si="1"/>
        <v>select '0002822/4/08/09/2024' AGREEMENT_NO, '|-' BILLING_TO_NPWP_OLD, ''|3173050904790010' BILLING_TO_NPWP_NEW, '-' NPWP_ADDRESS_OLD, 'Jl. Sasak II Dalam, RT/RW 005/002, Kelapa Dua, Kebun Jeruk, Jakarta Barat' NPWP_ADDRESS_NEW union all</v>
      </c>
    </row>
    <row r="58" spans="5:5" x14ac:dyDescent="0.25">
      <c r="E58" s="3" t="str">
        <f t="shared" si="1"/>
        <v>select '0002823/4/08/09/2024' AGREEMENT_NO, '|-' BILLING_TO_NPWP_OLD, ''|3173030311010000' BILLING_TO_NPWP_NEW, '-' NPWP_ADDRESS_OLD, 'Jl. Kesederhanaan, RT/RW 008/004, Keagungan, Taman Sari, Jakarta Barat' NPWP_ADDRESS_NEW union all</v>
      </c>
    </row>
    <row r="59" spans="5:5" x14ac:dyDescent="0.25">
      <c r="E59" s="3" t="str">
        <f t="shared" si="1"/>
        <v>select '0002824/4/08/09/2024' AGREEMENT_NO, '|-' BILLING_TO_NPWP_OLD, ''|3175091610710000' BILLING_TO_NPWP_NEW, '-' NPWP_ADDRESS_OLD, 'Jl. Madrasah, RT/RW 004/005, Susukan, Ciracas, Jakarta Timur' NPWP_ADDRESS_NEW union all</v>
      </c>
    </row>
    <row r="60" spans="5:5" x14ac:dyDescent="0.25">
      <c r="E60" s="3" t="str">
        <f t="shared" si="1"/>
        <v>select '0002825/4/08/09/2024' AGREEMENT_NO, '|-' BILLING_TO_NPWP_OLD, ''|3171042405890000' BILLING_TO_NPWP_NEW, '-' NPWP_ADDRESS_OLD, 'Jl. Kramat Pulo Dalam, RT/RW 006/008, Kramat, Senen, Jakarta Pusat' NPWP_ADDRESS_NEW union all</v>
      </c>
    </row>
    <row r="61" spans="5:5" x14ac:dyDescent="0.25">
      <c r="E61" s="3" t="str">
        <f t="shared" si="1"/>
        <v>select '0002826/4/08/09/2024' AGREEMENT_NO, '|-' BILLING_TO_NPWP_OLD, ''|3174021504710000' BILLING_TO_NPWP_NEW, '-' NPWP_ADDRESS_OLD, 'Pedurenan Masjid RT/RW 001/004 Karet Kuningan, Setiabudhi, Jakarta Selatan' NPWP_ADDRESS_NEW union all</v>
      </c>
    </row>
    <row r="62" spans="5:5" x14ac:dyDescent="0.25">
      <c r="E62" s="3" t="str">
        <f t="shared" si="1"/>
        <v>select '0002827/4/08/09/2024' AGREEMENT_NO, '|-' BILLING_TO_NPWP_OLD, ''|3171030105940000' BILLING_TO_NPWP_NEW, '-' NPWP_ADDRESS_OLD, 'Rusun Komarudin Blok C LT 4/14, RT/RW 017/004, Penggilingan, Cakung, Jakarta Timur' NPWP_ADDRESS_NEW union all</v>
      </c>
    </row>
    <row r="63" spans="5:5" x14ac:dyDescent="0.25">
      <c r="E63" s="3" t="str">
        <f t="shared" si="1"/>
        <v>select '0002828/4/08/09/2024' AGREEMENT_NO, '|-' BILLING_TO_NPWP_OLD, ''|3174091202970000' BILLING_TO_NPWP_NEW, '-' NPWP_ADDRESS_OLD, 'Jl. Bukit Duri Tanjakan 3, RT/RW 013/012, Bukit Duri, Tebet, Jakarta Selatan' NPWP_ADDRESS_NEW union all</v>
      </c>
    </row>
    <row r="65" spans="5:29" x14ac:dyDescent="0.25">
      <c r="E65" s="1" t="s">
        <v>22</v>
      </c>
      <c r="M65" s="1" t="s">
        <v>193</v>
      </c>
      <c r="S65" s="1" t="s">
        <v>194</v>
      </c>
    </row>
    <row r="66" spans="5:29" x14ac:dyDescent="0.25">
      <c r="E66" s="3" t="s">
        <v>607</v>
      </c>
      <c r="M66" s="3" t="s">
        <v>617</v>
      </c>
      <c r="S66" s="3" t="s">
        <v>642</v>
      </c>
      <c r="AC66" s="3" t="str">
        <f t="shared" ref="AC66:AC73" si="2">"update IFINOPL.dbo.AGREEMENT_ASSET set NPWP_NAME = '" &amp; TRIM(S66) &amp; "' where AGREEMENT_NO = replace('" &amp; TRIM(E66) &amp; "', '/', '.');"</f>
        <v>update IFINOPL.dbo.AGREEMENT_ASSET set NPWP_NAME = 'IBNU ARFAN' where AGREEMENT_NO = replace('0002821/4/08/09/2024', '/', '.');</v>
      </c>
    </row>
    <row r="67" spans="5:29" x14ac:dyDescent="0.25">
      <c r="E67" s="3" t="s">
        <v>608</v>
      </c>
      <c r="M67" s="3" t="s">
        <v>617</v>
      </c>
      <c r="S67" s="3" t="s">
        <v>643</v>
      </c>
      <c r="AC67" s="3" t="str">
        <f t="shared" si="2"/>
        <v>update IFINOPL.dbo.AGREEMENT_ASSET set NPWP_NAME = 'AMINUDIN' where AGREEMENT_NO = replace('0002822/4/08/09/2024', '/', '.');</v>
      </c>
    </row>
    <row r="68" spans="5:29" x14ac:dyDescent="0.25">
      <c r="E68" s="3" t="s">
        <v>609</v>
      </c>
      <c r="M68" s="3" t="s">
        <v>617</v>
      </c>
      <c r="S68" s="3" t="s">
        <v>644</v>
      </c>
      <c r="AC68" s="3" t="str">
        <f t="shared" si="2"/>
        <v>update IFINOPL.dbo.AGREEMENT_ASSET set NPWP_NAME = 'MUHAMAD ALDO WIRAYUDA' where AGREEMENT_NO = replace('0002823/4/08/09/2024', '/', '.');</v>
      </c>
    </row>
    <row r="69" spans="5:29" x14ac:dyDescent="0.25">
      <c r="E69" s="3" t="s">
        <v>610</v>
      </c>
      <c r="M69" s="3" t="s">
        <v>617</v>
      </c>
      <c r="S69" s="3" t="s">
        <v>645</v>
      </c>
      <c r="AC69" s="3" t="str">
        <f t="shared" si="2"/>
        <v>update IFINOPL.dbo.AGREEMENT_ASSET set NPWP_NAME = 'AHMAD MARYADI' where AGREEMENT_NO = replace('0002824/4/08/09/2024', '/', '.');</v>
      </c>
    </row>
    <row r="70" spans="5:29" x14ac:dyDescent="0.25">
      <c r="E70" s="3" t="s">
        <v>611</v>
      </c>
      <c r="M70" s="3" t="s">
        <v>617</v>
      </c>
      <c r="S70" s="3" t="s">
        <v>646</v>
      </c>
      <c r="AC70" s="3" t="str">
        <f t="shared" si="2"/>
        <v>update IFINOPL.dbo.AGREEMENT_ASSET set NPWP_NAME = 'ENGGA WAHYUDI' where AGREEMENT_NO = replace('0002825/4/08/09/2024', '/', '.');</v>
      </c>
    </row>
    <row r="71" spans="5:29" x14ac:dyDescent="0.25">
      <c r="E71" s="3" t="s">
        <v>612</v>
      </c>
      <c r="M71" s="3" t="s">
        <v>617</v>
      </c>
      <c r="S71" s="3" t="s">
        <v>647</v>
      </c>
      <c r="AC71" s="3" t="str">
        <f t="shared" si="2"/>
        <v>update IFINOPL.dbo.AGREEMENT_ASSET set NPWP_NAME = 'PANJI NUGROHO' where AGREEMENT_NO = replace('0002826/4/08/09/2024', '/', '.');</v>
      </c>
    </row>
    <row r="72" spans="5:29" x14ac:dyDescent="0.25">
      <c r="E72" s="3" t="s">
        <v>613</v>
      </c>
      <c r="M72" s="3" t="s">
        <v>617</v>
      </c>
      <c r="S72" s="3" t="s">
        <v>648</v>
      </c>
      <c r="AC72" s="3" t="str">
        <f t="shared" si="2"/>
        <v>update IFINOPL.dbo.AGREEMENT_ASSET set NPWP_NAME = 'HASRUL AREF' where AGREEMENT_NO = replace('0002827/4/08/09/2024', '/', '.');</v>
      </c>
    </row>
    <row r="73" spans="5:29" x14ac:dyDescent="0.25">
      <c r="E73" s="3" t="s">
        <v>614</v>
      </c>
      <c r="M73" s="3" t="s">
        <v>617</v>
      </c>
      <c r="S73" s="3" t="s">
        <v>649</v>
      </c>
      <c r="AC73" s="3" t="str">
        <f t="shared" si="2"/>
        <v>update IFINOPL.dbo.AGREEMENT_ASSET set NPWP_NAME = 'RISKY RAMADHAN' where AGREEMENT_NO = replace('0002828/4/08/09/2024', '/', '.');</v>
      </c>
    </row>
    <row r="75" spans="5:29" x14ac:dyDescent="0.25">
      <c r="E75" s="14" t="s">
        <v>149</v>
      </c>
      <c r="F75" s="15"/>
      <c r="G75" s="15"/>
      <c r="H75" s="15"/>
      <c r="I75" s="15"/>
      <c r="J75" s="15"/>
      <c r="K75" s="15"/>
      <c r="L75" s="15"/>
      <c r="M75" s="15"/>
      <c r="N75" s="15"/>
      <c r="O75" s="15"/>
      <c r="P75" s="15"/>
      <c r="Q75" s="15"/>
      <c r="R75" s="15"/>
      <c r="S75" s="15"/>
      <c r="T75" s="15"/>
      <c r="U75" s="15"/>
      <c r="V75" s="15"/>
      <c r="W75" s="15"/>
      <c r="X75" s="15"/>
      <c r="Y75" s="15"/>
      <c r="Z75" s="15"/>
      <c r="AA75" s="15"/>
    </row>
    <row r="76" spans="5:29" x14ac:dyDescent="0.25">
      <c r="E76" s="14" t="s">
        <v>150</v>
      </c>
      <c r="F76" s="15"/>
      <c r="G76" s="15"/>
      <c r="H76" s="15"/>
      <c r="I76" s="15"/>
      <c r="J76" s="15"/>
      <c r="K76" s="15"/>
      <c r="L76" s="15"/>
      <c r="M76" s="15"/>
      <c r="N76" s="15"/>
      <c r="O76" s="15"/>
      <c r="P76" s="15"/>
      <c r="Q76" s="15"/>
      <c r="R76" s="15"/>
      <c r="S76" s="15"/>
      <c r="T76" s="15"/>
      <c r="U76" s="15"/>
      <c r="V76" s="15"/>
      <c r="W76" s="15"/>
      <c r="X76" s="15"/>
      <c r="Y76" s="15"/>
      <c r="Z76" s="15"/>
      <c r="AA76" s="15"/>
    </row>
    <row r="77" spans="5:29" x14ac:dyDescent="0.25">
      <c r="E77" s="14"/>
      <c r="F77" s="15"/>
      <c r="G77" s="15"/>
      <c r="H77" s="15"/>
      <c r="I77" s="15"/>
      <c r="J77" s="15"/>
      <c r="K77" s="15"/>
      <c r="L77" s="15"/>
      <c r="M77" s="15"/>
      <c r="N77" s="15"/>
      <c r="O77" s="15"/>
      <c r="P77" s="15"/>
      <c r="Q77" s="15"/>
      <c r="R77" s="15"/>
      <c r="S77" s="15"/>
      <c r="T77" s="15"/>
      <c r="U77" s="15"/>
      <c r="V77" s="15"/>
      <c r="W77" s="15"/>
      <c r="X77" s="15"/>
      <c r="Y77" s="15"/>
      <c r="Z77" s="15"/>
      <c r="AA77" s="15"/>
    </row>
    <row r="78" spans="5:29" x14ac:dyDescent="0.25">
      <c r="E78" s="14" t="s">
        <v>151</v>
      </c>
      <c r="F78" s="15"/>
      <c r="G78" s="15"/>
      <c r="H78" s="15"/>
      <c r="I78" s="15"/>
      <c r="J78" s="15"/>
      <c r="K78" s="15"/>
      <c r="L78" s="15"/>
      <c r="M78" s="15"/>
      <c r="N78" s="15"/>
      <c r="O78" s="15"/>
      <c r="P78" s="15"/>
      <c r="Q78" s="15"/>
      <c r="R78" s="15"/>
      <c r="S78" s="15"/>
      <c r="T78" s="15"/>
      <c r="U78" s="15"/>
      <c r="V78" s="15"/>
      <c r="W78" s="15"/>
      <c r="X78" s="15"/>
      <c r="Y78" s="15"/>
      <c r="Z78" s="15"/>
      <c r="AA78" s="15"/>
    </row>
    <row r="79" spans="5:29" x14ac:dyDescent="0.25">
      <c r="E79" s="14" t="s">
        <v>152</v>
      </c>
      <c r="F79" s="15"/>
      <c r="G79" s="15"/>
      <c r="H79" s="15"/>
      <c r="I79" s="15"/>
      <c r="J79" s="15"/>
      <c r="K79" s="15"/>
      <c r="L79" s="15"/>
      <c r="M79" s="15"/>
      <c r="N79" s="15"/>
      <c r="O79" s="15"/>
      <c r="P79" s="15"/>
      <c r="Q79" s="15"/>
      <c r="R79" s="15"/>
      <c r="S79" s="15"/>
      <c r="T79" s="15"/>
      <c r="U79" s="15"/>
      <c r="V79" s="15"/>
      <c r="W79" s="15"/>
      <c r="X79" s="15"/>
      <c r="Y79" s="15"/>
      <c r="Z79" s="15"/>
      <c r="AA79" s="15"/>
    </row>
    <row r="80" spans="5:29" x14ac:dyDescent="0.25">
      <c r="E80" s="14" t="s">
        <v>153</v>
      </c>
      <c r="F80" s="15"/>
      <c r="G80" s="15"/>
      <c r="H80" s="15"/>
      <c r="I80" s="15"/>
      <c r="J80" s="15"/>
      <c r="K80" s="15"/>
      <c r="L80" s="15"/>
      <c r="M80" s="15"/>
      <c r="N80" s="15"/>
      <c r="O80" s="15"/>
      <c r="P80" s="15"/>
      <c r="Q80" s="15"/>
      <c r="R80" s="15"/>
      <c r="S80" s="15"/>
      <c r="T80" s="15"/>
      <c r="U80" s="15"/>
      <c r="V80" s="15"/>
      <c r="W80" s="15"/>
      <c r="X80" s="15"/>
      <c r="Y80" s="15"/>
      <c r="Z80" s="15"/>
      <c r="AA80" s="15"/>
    </row>
    <row r="81" spans="5:27" x14ac:dyDescent="0.25">
      <c r="E81" s="14"/>
      <c r="F81" s="15"/>
      <c r="G81" s="15"/>
      <c r="H81" s="15"/>
      <c r="I81" s="15"/>
      <c r="J81" s="15"/>
      <c r="K81" s="15"/>
      <c r="L81" s="15"/>
      <c r="M81" s="15"/>
      <c r="N81" s="15"/>
      <c r="O81" s="15"/>
      <c r="P81" s="15"/>
      <c r="Q81" s="15"/>
      <c r="R81" s="15"/>
      <c r="S81" s="15"/>
      <c r="T81" s="15"/>
      <c r="U81" s="15"/>
      <c r="V81" s="15"/>
      <c r="W81" s="15"/>
      <c r="X81" s="15"/>
      <c r="Y81" s="15"/>
      <c r="Z81" s="15"/>
      <c r="AA81" s="15"/>
    </row>
    <row r="82" spans="5:27" x14ac:dyDescent="0.25">
      <c r="E82" s="14" t="s">
        <v>154</v>
      </c>
      <c r="F82" s="15"/>
      <c r="G82" s="15"/>
      <c r="H82" s="15"/>
      <c r="I82" s="15"/>
      <c r="J82" s="15"/>
      <c r="K82" s="15"/>
      <c r="L82" s="15"/>
      <c r="M82" s="15"/>
      <c r="N82" s="15"/>
      <c r="O82" s="15"/>
      <c r="P82" s="15"/>
      <c r="Q82" s="15"/>
      <c r="R82" s="15"/>
      <c r="S82" s="15"/>
      <c r="T82" s="15"/>
      <c r="U82" s="15"/>
      <c r="V82" s="15"/>
      <c r="W82" s="15"/>
      <c r="X82" s="15"/>
      <c r="Y82" s="15"/>
      <c r="Z82" s="15"/>
      <c r="AA82" s="15"/>
    </row>
    <row r="83" spans="5:27" x14ac:dyDescent="0.25">
      <c r="E83" s="14" t="s">
        <v>155</v>
      </c>
      <c r="F83" s="15"/>
      <c r="G83" s="15"/>
      <c r="H83" s="15"/>
      <c r="I83" s="15"/>
      <c r="J83" s="15"/>
      <c r="K83" s="15"/>
      <c r="L83" s="15"/>
      <c r="M83" s="15"/>
      <c r="N83" s="15"/>
      <c r="O83" s="15"/>
      <c r="P83" s="15"/>
      <c r="Q83" s="15"/>
      <c r="R83" s="15"/>
      <c r="S83" s="15"/>
      <c r="T83" s="15"/>
      <c r="U83" s="15"/>
      <c r="V83" s="15"/>
      <c r="W83" s="15"/>
      <c r="X83" s="15"/>
      <c r="Y83" s="15"/>
      <c r="Z83" s="15"/>
      <c r="AA83" s="15"/>
    </row>
    <row r="84" spans="5:27" x14ac:dyDescent="0.25">
      <c r="E84" s="14" t="s">
        <v>156</v>
      </c>
      <c r="F84" s="15"/>
      <c r="G84" s="15"/>
      <c r="H84" s="15"/>
      <c r="I84" s="15"/>
      <c r="J84" s="15"/>
      <c r="K84" s="15"/>
      <c r="L84" s="15"/>
      <c r="M84" s="15"/>
      <c r="N84" s="15"/>
      <c r="O84" s="15"/>
      <c r="P84" s="15"/>
      <c r="Q84" s="15"/>
      <c r="R84" s="15"/>
      <c r="S84" s="15"/>
      <c r="T84" s="15"/>
      <c r="U84" s="15"/>
      <c r="V84" s="15"/>
      <c r="W84" s="15"/>
      <c r="X84" s="15"/>
      <c r="Y84" s="15"/>
      <c r="Z84" s="15"/>
      <c r="AA84" s="15"/>
    </row>
    <row r="85" spans="5:27" x14ac:dyDescent="0.25">
      <c r="E85" s="14"/>
      <c r="F85" s="15"/>
      <c r="G85" s="15"/>
      <c r="H85" s="15"/>
      <c r="I85" s="15"/>
      <c r="J85" s="15"/>
      <c r="K85" s="15"/>
      <c r="L85" s="15"/>
      <c r="M85" s="15"/>
      <c r="N85" s="15"/>
      <c r="O85" s="15"/>
      <c r="P85" s="15"/>
      <c r="Q85" s="15"/>
      <c r="R85" s="15"/>
      <c r="S85" s="15"/>
      <c r="T85" s="15"/>
      <c r="U85" s="15"/>
      <c r="V85" s="15"/>
      <c r="W85" s="15"/>
      <c r="X85" s="15"/>
      <c r="Y85" s="15"/>
      <c r="Z85" s="15"/>
      <c r="AA85" s="15"/>
    </row>
    <row r="86" spans="5:27" x14ac:dyDescent="0.25">
      <c r="E86" s="14" t="s">
        <v>30</v>
      </c>
      <c r="F86" s="15"/>
      <c r="G86" s="15"/>
      <c r="H86" s="15"/>
      <c r="I86" s="15"/>
      <c r="J86" s="15"/>
      <c r="K86" s="15"/>
      <c r="L86" s="15"/>
      <c r="M86" s="15"/>
      <c r="N86" s="15"/>
      <c r="O86" s="15"/>
      <c r="P86" s="15"/>
      <c r="Q86" s="15"/>
      <c r="R86" s="15"/>
      <c r="S86" s="15"/>
      <c r="T86" s="15"/>
      <c r="U86" s="15"/>
      <c r="V86" s="15"/>
      <c r="W86" s="15"/>
      <c r="X86" s="15"/>
      <c r="Y86" s="15"/>
      <c r="Z86" s="15"/>
      <c r="AA86" s="15"/>
    </row>
    <row r="87" spans="5:27" x14ac:dyDescent="0.25">
      <c r="E87" s="14"/>
      <c r="F87" s="15"/>
      <c r="G87" s="15"/>
      <c r="H87" s="15"/>
      <c r="I87" s="15"/>
      <c r="J87" s="15"/>
      <c r="K87" s="15"/>
      <c r="L87" s="15"/>
      <c r="M87" s="15"/>
      <c r="N87" s="15"/>
      <c r="O87" s="15"/>
      <c r="P87" s="15"/>
      <c r="Q87" s="15"/>
      <c r="R87" s="15"/>
      <c r="S87" s="15"/>
      <c r="T87" s="15"/>
      <c r="U87" s="15"/>
      <c r="V87" s="15"/>
      <c r="W87" s="15"/>
      <c r="X87" s="15"/>
      <c r="Y87" s="15"/>
      <c r="Z87" s="15"/>
      <c r="AA87" s="15"/>
    </row>
    <row r="88" spans="5:27" x14ac:dyDescent="0.25">
      <c r="E88" s="14" t="s">
        <v>157</v>
      </c>
      <c r="F88" s="15"/>
      <c r="G88" s="15"/>
      <c r="H88" s="15"/>
      <c r="I88" s="15"/>
      <c r="J88" s="15"/>
      <c r="K88" s="15"/>
      <c r="L88" s="15"/>
      <c r="M88" s="15"/>
      <c r="N88" s="15"/>
      <c r="O88" s="15"/>
      <c r="P88" s="15"/>
      <c r="Q88" s="15"/>
      <c r="R88" s="15"/>
      <c r="S88" s="15"/>
      <c r="T88" s="15"/>
      <c r="U88" s="15"/>
      <c r="V88" s="15"/>
      <c r="W88" s="15"/>
      <c r="X88" s="15"/>
      <c r="Y88" s="15"/>
      <c r="Z88" s="15"/>
      <c r="AA88" s="15"/>
    </row>
    <row r="89" spans="5:27" x14ac:dyDescent="0.25">
      <c r="E89" s="14"/>
      <c r="F89" s="15"/>
      <c r="G89" s="15"/>
      <c r="H89" s="15"/>
      <c r="I89" s="15"/>
      <c r="J89" s="15"/>
      <c r="K89" s="15"/>
      <c r="L89" s="15"/>
      <c r="M89" s="15"/>
      <c r="N89" s="15"/>
      <c r="O89" s="15"/>
      <c r="P89" s="15"/>
      <c r="Q89" s="15"/>
      <c r="R89" s="15"/>
      <c r="S89" s="15"/>
      <c r="T89" s="15"/>
      <c r="U89" s="15"/>
      <c r="V89" s="15"/>
      <c r="W89" s="15"/>
      <c r="X89" s="15"/>
      <c r="Y89" s="15"/>
      <c r="Z89" s="15"/>
      <c r="AA89" s="15"/>
    </row>
    <row r="90" spans="5:27" x14ac:dyDescent="0.25">
      <c r="E90" s="26"/>
      <c r="F90" s="19"/>
      <c r="G90" s="19"/>
      <c r="H90" s="19"/>
      <c r="I90" s="19"/>
      <c r="J90" s="19"/>
      <c r="K90" s="19"/>
      <c r="L90" s="19"/>
      <c r="M90" s="19"/>
      <c r="N90" s="19"/>
      <c r="O90" s="19"/>
      <c r="P90" s="19"/>
      <c r="Q90" s="19"/>
      <c r="R90" s="19"/>
      <c r="S90" s="19"/>
      <c r="T90" s="19"/>
      <c r="U90" s="19"/>
      <c r="V90" s="19"/>
      <c r="W90" s="19"/>
      <c r="X90" s="19"/>
      <c r="Y90" s="19"/>
      <c r="Z90" s="19"/>
      <c r="AA90" s="19"/>
    </row>
    <row r="91" spans="5:27" x14ac:dyDescent="0.25">
      <c r="E91" s="26"/>
      <c r="F91" s="19"/>
      <c r="G91" s="19"/>
      <c r="H91" s="19"/>
      <c r="I91" s="19"/>
      <c r="J91" s="19"/>
      <c r="K91" s="19"/>
      <c r="L91" s="19"/>
      <c r="M91" s="19"/>
      <c r="N91" s="19"/>
      <c r="O91" s="19"/>
      <c r="P91" s="19"/>
      <c r="Q91" s="19"/>
      <c r="R91" s="19"/>
      <c r="S91" s="19"/>
      <c r="T91" s="19"/>
      <c r="U91" s="19"/>
      <c r="V91" s="19"/>
      <c r="W91" s="19"/>
      <c r="X91" s="19"/>
      <c r="Y91" s="19"/>
      <c r="Z91" s="19"/>
      <c r="AA91" s="19"/>
    </row>
    <row r="92" spans="5:27" x14ac:dyDescent="0.25">
      <c r="E92" s="26"/>
      <c r="F92" s="19"/>
      <c r="G92" s="19"/>
      <c r="H92" s="19"/>
      <c r="I92" s="19"/>
      <c r="J92" s="19"/>
      <c r="K92" s="19"/>
      <c r="L92" s="19"/>
      <c r="M92" s="19"/>
      <c r="N92" s="19"/>
      <c r="O92" s="19"/>
      <c r="P92" s="19"/>
      <c r="Q92" s="19"/>
      <c r="R92" s="19"/>
      <c r="S92" s="19"/>
      <c r="T92" s="19"/>
      <c r="U92" s="19"/>
      <c r="V92" s="19"/>
      <c r="W92" s="19"/>
      <c r="X92" s="19"/>
      <c r="Y92" s="19"/>
      <c r="Z92" s="19"/>
      <c r="AA92" s="19"/>
    </row>
    <row r="93" spans="5:27" x14ac:dyDescent="0.25">
      <c r="E93" s="14"/>
      <c r="F93" s="7"/>
      <c r="G93" s="7"/>
      <c r="H93" s="7"/>
      <c r="I93" s="7"/>
      <c r="J93" s="7"/>
      <c r="K93" s="7"/>
      <c r="L93" s="7"/>
      <c r="M93" s="7"/>
      <c r="N93" s="7"/>
      <c r="O93" s="7"/>
      <c r="P93" s="7"/>
      <c r="Q93" s="7"/>
      <c r="R93" s="7"/>
      <c r="S93" s="7"/>
      <c r="T93" s="7"/>
      <c r="U93" s="7"/>
      <c r="V93" s="7"/>
      <c r="W93" s="7"/>
      <c r="X93" s="7"/>
      <c r="Y93" s="7"/>
      <c r="Z93" s="7"/>
      <c r="AA93" s="7"/>
    </row>
    <row r="94" spans="5:27" x14ac:dyDescent="0.25">
      <c r="E94" s="14" t="s">
        <v>158</v>
      </c>
      <c r="F94" s="15"/>
      <c r="G94" s="15"/>
      <c r="H94" s="15"/>
      <c r="I94" s="15"/>
      <c r="J94" s="15"/>
      <c r="K94" s="15"/>
      <c r="L94" s="15"/>
      <c r="M94" s="15"/>
      <c r="N94" s="15"/>
      <c r="O94" s="15"/>
      <c r="P94" s="15"/>
      <c r="Q94" s="15"/>
      <c r="R94" s="15"/>
      <c r="S94" s="15"/>
      <c r="T94" s="15"/>
      <c r="U94" s="15"/>
      <c r="V94" s="15"/>
      <c r="W94" s="15"/>
      <c r="X94" s="15"/>
      <c r="Y94" s="15"/>
      <c r="Z94" s="15"/>
      <c r="AA94" s="15"/>
    </row>
    <row r="95" spans="5:27" x14ac:dyDescent="0.25">
      <c r="E95" s="14" t="s">
        <v>159</v>
      </c>
      <c r="F95" s="15"/>
      <c r="G95" s="15"/>
      <c r="H95" s="15"/>
      <c r="I95" s="15"/>
      <c r="J95" s="15"/>
      <c r="K95" s="15"/>
      <c r="L95" s="15"/>
      <c r="M95" s="15"/>
      <c r="N95" s="15"/>
      <c r="O95" s="15"/>
      <c r="P95" s="15"/>
      <c r="Q95" s="15"/>
      <c r="R95" s="15"/>
      <c r="S95" s="15"/>
      <c r="T95" s="15"/>
      <c r="U95" s="15"/>
      <c r="V95" s="15"/>
      <c r="W95" s="15"/>
      <c r="X95" s="15"/>
      <c r="Y95" s="15"/>
      <c r="Z95" s="15"/>
      <c r="AA95" s="15"/>
    </row>
    <row r="96" spans="5:27" x14ac:dyDescent="0.25">
      <c r="E96" s="14"/>
      <c r="F96" s="15"/>
      <c r="G96" s="15"/>
      <c r="H96" s="15"/>
      <c r="I96" s="15"/>
      <c r="J96" s="15"/>
      <c r="K96" s="15"/>
      <c r="L96" s="15"/>
      <c r="M96" s="15"/>
      <c r="N96" s="15"/>
      <c r="O96" s="15"/>
      <c r="P96" s="15"/>
      <c r="Q96" s="15"/>
      <c r="R96" s="15"/>
      <c r="S96" s="15"/>
      <c r="T96" s="15"/>
      <c r="U96" s="15"/>
      <c r="V96" s="15"/>
      <c r="W96" s="15"/>
      <c r="X96" s="15"/>
      <c r="Y96" s="15"/>
      <c r="Z96" s="15"/>
      <c r="AA96" s="15"/>
    </row>
    <row r="97" spans="5:27" x14ac:dyDescent="0.25">
      <c r="E97" s="14" t="s">
        <v>160</v>
      </c>
      <c r="F97" s="15"/>
      <c r="G97" s="15"/>
      <c r="H97" s="15"/>
      <c r="I97" s="15"/>
      <c r="J97" s="15"/>
      <c r="K97" s="15"/>
      <c r="L97" s="15"/>
      <c r="M97" s="15"/>
      <c r="N97" s="15"/>
      <c r="O97" s="15"/>
      <c r="P97" s="15"/>
      <c r="Q97" s="15"/>
      <c r="R97" s="15"/>
      <c r="S97" s="15"/>
      <c r="T97" s="15"/>
      <c r="U97" s="15"/>
      <c r="V97" s="15"/>
      <c r="W97" s="15"/>
      <c r="X97" s="15"/>
      <c r="Y97" s="15"/>
      <c r="Z97" s="15"/>
      <c r="AA97" s="15"/>
    </row>
    <row r="99" spans="5:27" x14ac:dyDescent="0.25">
      <c r="E99" s="13" t="s">
        <v>650</v>
      </c>
    </row>
    <row r="100" spans="5:27" x14ac:dyDescent="0.25">
      <c r="E100" t="s">
        <v>651</v>
      </c>
    </row>
    <row r="101" spans="5:27" x14ac:dyDescent="0.25">
      <c r="E101"/>
    </row>
    <row r="127" spans="3:3" x14ac:dyDescent="0.25">
      <c r="C127" s="4">
        <v>0</v>
      </c>
    </row>
  </sheetData>
  <hyperlinks>
    <hyperlink ref="E7" r:id="rId1" display="https://teams.microsoft.com/l/message/19:3195fa4b-a675-4429-a61c-a711f2aea1aa_61243b28-6ee4-4835-8a90-c833332187b1@unq.gbl.spaces/1727319096909?context=%7B%22contextType%22%3A%22chat%22%7D" xr:uid="{43CCAB2B-A8E6-4D59-9FB9-E7086D9BB154}"/>
    <hyperlink ref="E99" r:id="rId2" display="https://teams.microsoft.com/l/message/19:3195fa4b-a675-4429-a61c-a711f2aea1aa_61243b28-6ee4-4835-8a90-c833332187b1@unq.gbl.spaces/1727332681649?context=%7B%22contextType%22%3A%22chat%22%7D" xr:uid="{7F325B2C-365D-484D-B93E-1C41E020F7DE}"/>
  </hyperlinks>
  <pageMargins left="0.7" right="0.7" top="0.75" bottom="0.75" header="0.3" footer="0.3"/>
  <drawing r:id="rId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06C4D5-C61F-4251-949C-E7F03E289D48}">
  <dimension ref="B2:E620"/>
  <sheetViews>
    <sheetView tabSelected="1" zoomScale="85" zoomScaleNormal="85" workbookViewId="0">
      <selection activeCell="C4" sqref="C4"/>
    </sheetView>
  </sheetViews>
  <sheetFormatPr defaultColWidth="2.85546875" defaultRowHeight="15" x14ac:dyDescent="0.25"/>
  <sheetData>
    <row r="2" spans="2:5" x14ac:dyDescent="0.25">
      <c r="B2" s="1" t="s">
        <v>652</v>
      </c>
      <c r="C2" s="3"/>
    </row>
    <row r="3" spans="2:5" x14ac:dyDescent="0.25">
      <c r="B3" s="3"/>
      <c r="C3" s="3"/>
    </row>
    <row r="4" spans="2:5" s="3" customFormat="1" x14ac:dyDescent="0.25">
      <c r="C4" s="12">
        <v>0</v>
      </c>
      <c r="E4" s="1" t="s">
        <v>527</v>
      </c>
    </row>
    <row r="5" spans="2:5" s="3" customFormat="1" x14ac:dyDescent="0.25">
      <c r="E5" s="3" t="s">
        <v>521</v>
      </c>
    </row>
    <row r="6" spans="2:5" s="3" customFormat="1" x14ac:dyDescent="0.25">
      <c r="E6" s="1" t="s">
        <v>522</v>
      </c>
    </row>
    <row r="7" spans="2:5" s="3" customFormat="1" x14ac:dyDescent="0.25">
      <c r="E7" s="3" t="s">
        <v>139</v>
      </c>
    </row>
    <row r="8" spans="2:5" s="3" customFormat="1" x14ac:dyDescent="0.25"/>
    <row r="9" spans="2:5" s="3" customFormat="1" x14ac:dyDescent="0.25"/>
    <row r="10" spans="2:5" s="3" customFormat="1" x14ac:dyDescent="0.25">
      <c r="E10" s="23" t="s">
        <v>74</v>
      </c>
    </row>
    <row r="11" spans="2:5" s="3" customFormat="1" x14ac:dyDescent="0.25">
      <c r="E11" s="3" t="s">
        <v>94</v>
      </c>
    </row>
    <row r="12" spans="2:5" s="3" customFormat="1" x14ac:dyDescent="0.25"/>
    <row r="13" spans="2:5" s="3" customFormat="1" x14ac:dyDescent="0.25">
      <c r="E13" s="23" t="s">
        <v>96</v>
      </c>
    </row>
    <row r="14" spans="2:5" s="3" customFormat="1" x14ac:dyDescent="0.25">
      <c r="E14" s="3" t="s">
        <v>98</v>
      </c>
    </row>
    <row r="15" spans="2:5" s="3" customFormat="1" x14ac:dyDescent="0.25"/>
    <row r="16" spans="2:5" s="3" customFormat="1" x14ac:dyDescent="0.25">
      <c r="E16" s="23" t="s">
        <v>97</v>
      </c>
    </row>
    <row r="17" spans="5:5" s="3" customFormat="1" x14ac:dyDescent="0.25">
      <c r="E17" s="3" t="s">
        <v>523</v>
      </c>
    </row>
    <row r="18" spans="5:5" s="3" customFormat="1" x14ac:dyDescent="0.25"/>
    <row r="19" spans="5:5" s="3" customFormat="1" x14ac:dyDescent="0.25">
      <c r="E19" s="23" t="s">
        <v>50</v>
      </c>
    </row>
    <row r="20" spans="5:5" s="3" customFormat="1" x14ac:dyDescent="0.25">
      <c r="E20" s="3" t="s">
        <v>686</v>
      </c>
    </row>
    <row r="21" spans="5:5" s="3" customFormat="1" x14ac:dyDescent="0.25"/>
    <row r="22" spans="5:5" s="3" customFormat="1" x14ac:dyDescent="0.25">
      <c r="E22" s="23" t="s">
        <v>51</v>
      </c>
    </row>
    <row r="23" spans="5:5" s="3" customFormat="1" x14ac:dyDescent="0.25">
      <c r="E23" s="3" t="s">
        <v>524</v>
      </c>
    </row>
    <row r="24" spans="5:5" s="3" customFormat="1" x14ac:dyDescent="0.25"/>
    <row r="25" spans="5:5" s="3" customFormat="1" x14ac:dyDescent="0.25">
      <c r="E25" s="23" t="s">
        <v>53</v>
      </c>
    </row>
    <row r="26" spans="5:5" s="3" customFormat="1" x14ac:dyDescent="0.25">
      <c r="E26" s="3" t="s">
        <v>525</v>
      </c>
    </row>
    <row r="27" spans="5:5" s="3" customFormat="1" x14ac:dyDescent="0.25"/>
    <row r="28" spans="5:5" s="3" customFormat="1" x14ac:dyDescent="0.25">
      <c r="E28" s="23" t="s">
        <v>52</v>
      </c>
    </row>
    <row r="29" spans="5:5" s="3" customFormat="1" x14ac:dyDescent="0.25">
      <c r="E29" s="3" t="s">
        <v>526</v>
      </c>
    </row>
    <row r="30" spans="5:5" s="3" customFormat="1" x14ac:dyDescent="0.25"/>
    <row r="31" spans="5:5" x14ac:dyDescent="0.25">
      <c r="E31" s="13" t="s">
        <v>528</v>
      </c>
    </row>
    <row r="32" spans="5:5" x14ac:dyDescent="0.25">
      <c r="E32" t="s">
        <v>529</v>
      </c>
    </row>
    <row r="72" spans="5:5" x14ac:dyDescent="0.25">
      <c r="E72" s="1" t="s">
        <v>652</v>
      </c>
    </row>
    <row r="74" spans="5:5" x14ac:dyDescent="0.25">
      <c r="E74" s="13" t="s">
        <v>653</v>
      </c>
    </row>
    <row r="75" spans="5:5" x14ac:dyDescent="0.25">
      <c r="E75" t="s">
        <v>654</v>
      </c>
    </row>
    <row r="98" spans="5:5" x14ac:dyDescent="0.25">
      <c r="E98" s="13" t="s">
        <v>655</v>
      </c>
    </row>
    <row r="99" spans="5:5" x14ac:dyDescent="0.25">
      <c r="E99" t="s">
        <v>656</v>
      </c>
    </row>
    <row r="111" spans="5:5" x14ac:dyDescent="0.25">
      <c r="E111" s="13" t="s">
        <v>657</v>
      </c>
    </row>
    <row r="112" spans="5:5" x14ac:dyDescent="0.25">
      <c r="E112" t="s">
        <v>658</v>
      </c>
    </row>
    <row r="150" spans="5:5" x14ac:dyDescent="0.25">
      <c r="E150" s="13" t="s">
        <v>660</v>
      </c>
    </row>
    <row r="151" spans="5:5" x14ac:dyDescent="0.25">
      <c r="E151" t="s">
        <v>661</v>
      </c>
    </row>
    <row r="173" spans="5:5" x14ac:dyDescent="0.25">
      <c r="E173" s="13" t="s">
        <v>662</v>
      </c>
    </row>
    <row r="174" spans="5:5" x14ac:dyDescent="0.25">
      <c r="E174" t="s">
        <v>659</v>
      </c>
    </row>
    <row r="183" spans="5:5" x14ac:dyDescent="0.25">
      <c r="E183" s="13" t="s">
        <v>663</v>
      </c>
    </row>
    <row r="184" spans="5:5" x14ac:dyDescent="0.25">
      <c r="E184" t="s">
        <v>659</v>
      </c>
    </row>
    <row r="192" spans="5:5" x14ac:dyDescent="0.25">
      <c r="E192" s="13" t="s">
        <v>664</v>
      </c>
    </row>
    <row r="193" spans="5:5" x14ac:dyDescent="0.25">
      <c r="E193" t="s">
        <v>665</v>
      </c>
    </row>
    <row r="206" spans="5:5" x14ac:dyDescent="0.25">
      <c r="E206" s="13" t="s">
        <v>666</v>
      </c>
    </row>
    <row r="207" spans="5:5" x14ac:dyDescent="0.25">
      <c r="E207" t="s">
        <v>667</v>
      </c>
    </row>
    <row r="230" spans="5:5" x14ac:dyDescent="0.25">
      <c r="E230" s="13" t="s">
        <v>668</v>
      </c>
    </row>
    <row r="231" spans="5:5" x14ac:dyDescent="0.25">
      <c r="E231" t="s">
        <v>669</v>
      </c>
    </row>
    <row r="270" spans="5:5" x14ac:dyDescent="0.25">
      <c r="E270" s="13" t="s">
        <v>670</v>
      </c>
    </row>
    <row r="271" spans="5:5" x14ac:dyDescent="0.25">
      <c r="E271" t="s">
        <v>671</v>
      </c>
    </row>
    <row r="284" spans="5:5" x14ac:dyDescent="0.25">
      <c r="E284" s="13" t="s">
        <v>672</v>
      </c>
    </row>
    <row r="285" spans="5:5" x14ac:dyDescent="0.25">
      <c r="E285" t="s">
        <v>673</v>
      </c>
    </row>
    <row r="297" spans="5:5" x14ac:dyDescent="0.25">
      <c r="E297" s="13" t="s">
        <v>674</v>
      </c>
    </row>
    <row r="298" spans="5:5" x14ac:dyDescent="0.25">
      <c r="E298" t="s">
        <v>675</v>
      </c>
    </row>
    <row r="309" spans="5:5" x14ac:dyDescent="0.25">
      <c r="E309" s="13" t="s">
        <v>676</v>
      </c>
    </row>
    <row r="310" spans="5:5" x14ac:dyDescent="0.25">
      <c r="E310" t="s">
        <v>677</v>
      </c>
    </row>
    <row r="349" spans="5:5" x14ac:dyDescent="0.25">
      <c r="E349" s="2" t="s">
        <v>3</v>
      </c>
    </row>
    <row r="387" spans="5:5" x14ac:dyDescent="0.25">
      <c r="E387" s="2" t="s">
        <v>4</v>
      </c>
    </row>
    <row r="425" spans="5:5" x14ac:dyDescent="0.25">
      <c r="E425" s="2" t="s">
        <v>90</v>
      </c>
    </row>
    <row r="452" spans="5:5" x14ac:dyDescent="0.25">
      <c r="E452" s="13" t="s">
        <v>678</v>
      </c>
    </row>
    <row r="453" spans="5:5" x14ac:dyDescent="0.25">
      <c r="E453" t="s">
        <v>679</v>
      </c>
    </row>
    <row r="466" spans="5:5" x14ac:dyDescent="0.25">
      <c r="E466" s="13" t="s">
        <v>682</v>
      </c>
    </row>
    <row r="467" spans="5:5" x14ac:dyDescent="0.25">
      <c r="E467" t="s">
        <v>683</v>
      </c>
    </row>
    <row r="492" spans="5:5" x14ac:dyDescent="0.25">
      <c r="E492" s="13" t="s">
        <v>680</v>
      </c>
    </row>
    <row r="493" spans="5:5" x14ac:dyDescent="0.25">
      <c r="E493" t="s">
        <v>681</v>
      </c>
    </row>
    <row r="531" spans="5:5" x14ac:dyDescent="0.25">
      <c r="E531" s="13" t="s">
        <v>684</v>
      </c>
    </row>
    <row r="532" spans="5:5" x14ac:dyDescent="0.25">
      <c r="E532" t="s">
        <v>685</v>
      </c>
    </row>
    <row r="549" spans="5:5" x14ac:dyDescent="0.25">
      <c r="E549" s="2" t="s">
        <v>4</v>
      </c>
    </row>
    <row r="610" spans="2:3" s="3" customFormat="1" x14ac:dyDescent="0.25"/>
    <row r="611" spans="2:3" s="3" customFormat="1" x14ac:dyDescent="0.25"/>
    <row r="612" spans="2:3" s="3" customFormat="1" x14ac:dyDescent="0.25"/>
    <row r="613" spans="2:3" s="3" customFormat="1" x14ac:dyDescent="0.25"/>
    <row r="614" spans="2:3" s="3" customFormat="1" x14ac:dyDescent="0.25"/>
    <row r="615" spans="2:3" s="3" customFormat="1" x14ac:dyDescent="0.25"/>
    <row r="616" spans="2:3" s="3" customFormat="1" x14ac:dyDescent="0.25"/>
    <row r="617" spans="2:3" s="3" customFormat="1" x14ac:dyDescent="0.25"/>
    <row r="618" spans="2:3" s="3" customFormat="1" x14ac:dyDescent="0.25"/>
    <row r="619" spans="2:3" s="3" customFormat="1" x14ac:dyDescent="0.25"/>
    <row r="620" spans="2:3" x14ac:dyDescent="0.25">
      <c r="B620" s="3"/>
      <c r="C620" s="4">
        <v>0</v>
      </c>
    </row>
  </sheetData>
  <hyperlinks>
    <hyperlink ref="E31" r:id="rId1" display="https://teams.microsoft.com/l/message/19:d7afe02c6ef44f8b911b53dfceb5756d@thread.v2/1727060422173?context=%7B%22contextType%22%3A%22chat%22%7D" xr:uid="{14D9E19C-007F-4137-8589-77EE73CC146A}"/>
    <hyperlink ref="E74" r:id="rId2" display="https://teams.microsoft.com/l/message/19:d7afe02c6ef44f8b911b53dfceb5756d@thread.v2/1727405986889?context=%7B%22contextType%22%3A%22chat%22%7D" xr:uid="{02F810C6-B5AE-45CC-847A-D856E52CAE92}"/>
    <hyperlink ref="E98" r:id="rId3" display="https://teams.microsoft.com/l/message/19:d7afe02c6ef44f8b911b53dfceb5756d@thread.v2/1727407565753?context=%7B%22contextType%22%3A%22chat%22%7D" xr:uid="{2EE39E25-BFD5-4689-9FDF-CE20541920E3}"/>
    <hyperlink ref="E111" r:id="rId4" display="https://teams.microsoft.com/l/message/19:76d358a5-b57e-4e37-a58b-b674bf097467_c869a345-f176-4ecc-a5d1-ed669c946231@unq.gbl.spaces/1727409777432?context=%7B%22contextType%22%3A%22chat%22%7D" xr:uid="{C390C034-CACC-4080-B1B5-C13CFA616713}"/>
    <hyperlink ref="E150" r:id="rId5" display="https://teams.microsoft.com/l/message/19:d7afe02c6ef44f8b911b53dfceb5756d@thread.v2/1727410591550?context=%7B%22contextType%22%3A%22chat%22%7D" xr:uid="{171B13AA-7F06-4C57-AC5D-C97811D63A93}"/>
    <hyperlink ref="E173" r:id="rId6" display="https://teams.microsoft.com/l/message/19:76d358a5-b57e-4e37-a58b-b674bf097467_c869a345-f176-4ecc-a5d1-ed669c946231@unq.gbl.spaces/1727418944840?context=%7B%22contextType%22%3A%22chat%22%7D" xr:uid="{1B913AF3-3666-4D07-B91D-741E363E9693}"/>
    <hyperlink ref="E183" r:id="rId7" display="https://teams.microsoft.com/l/message/19:d7afe02c6ef44f8b911b53dfceb5756d@thread.v2/1727418944906?context=%7B%22contextType%22%3A%22chat%22%7D" xr:uid="{F8AAECB8-1553-4A2F-836F-FD067691BF83}"/>
    <hyperlink ref="E192" r:id="rId8" display="https://teams.microsoft.com/l/message/19:76d358a5-b57e-4e37-a58b-b674bf097467_c869a345-f176-4ecc-a5d1-ed669c946231@unq.gbl.spaces/1727419126762?context=%7B%22contextType%22%3A%22chat%22%7D" xr:uid="{6D66A236-1E56-4C83-91E7-87F3960E85C0}"/>
    <hyperlink ref="E206" r:id="rId9" display="https://teams.microsoft.com/l/message/19:d7afe02c6ef44f8b911b53dfceb5756d@thread.v2/1727419238014?context=%7B%22contextType%22%3A%22chat%22%7D" xr:uid="{BF5A04E8-A55E-40AD-BFC4-C7D648C2D6D6}"/>
    <hyperlink ref="E230" r:id="rId10" display="https://teams.microsoft.com/l/message/19:76d358a5-b57e-4e37-a58b-b674bf097467_c869a345-f176-4ecc-a5d1-ed669c946231@unq.gbl.spaces/1727419336334?context=%7B%22contextType%22%3A%22chat%22%7D" xr:uid="{15A327E9-8959-47C1-8102-DEC301C3B414}"/>
    <hyperlink ref="E270" r:id="rId11" display="https://teams.microsoft.com/l/message/19:d7afe02c6ef44f8b911b53dfceb5756d@thread.v2/1727419674046?context=%7B%22contextType%22%3A%22chat%22%7D" xr:uid="{AC633503-9F21-4BF7-B175-DFD078161999}"/>
    <hyperlink ref="E284" r:id="rId12" display="https://teams.microsoft.com/l/message/19:76d358a5-b57e-4e37-a58b-b674bf097467_c869a345-f176-4ecc-a5d1-ed669c946231@unq.gbl.spaces/1727420013396?context=%7B%22contextType%22%3A%22chat%22%7D" xr:uid="{DFB7A2DD-E7E0-4B9C-BFB6-0F8999902D8F}"/>
    <hyperlink ref="E297" r:id="rId13" display="https://teams.microsoft.com/l/message/19:d7afe02c6ef44f8b911b53dfceb5756d@thread.v2/1727420178135?context=%7B%22contextType%22%3A%22chat%22%7D" xr:uid="{8F8B1921-5BCA-4641-B086-7B3FFE1E7ADA}"/>
    <hyperlink ref="E309" r:id="rId14" display="https://teams.microsoft.com/l/message/19:d7afe02c6ef44f8b911b53dfceb5756d@thread.v2/1727420919426?context=%7B%22contextType%22%3A%22chat%22%7D" xr:uid="{9990A4AE-3189-4794-BF57-3F77306A094A}"/>
    <hyperlink ref="E452" r:id="rId15" display="https://teams.microsoft.com/l/message/19:d7afe02c6ef44f8b911b53dfceb5756d@thread.v2/1727421024427?context=%7B%22contextType%22%3A%22chat%22%7D" xr:uid="{D4E8CAE4-F88C-411F-AA12-0663851569EB}"/>
    <hyperlink ref="E492" r:id="rId16" display="https://teams.microsoft.com/l/message/19:d7afe02c6ef44f8b911b53dfceb5756d@thread.v2/1727421578348?context=%7B%22contextType%22%3A%22chat%22%7D" xr:uid="{C0ABC73E-D645-4699-A955-430AC9EAA48B}"/>
    <hyperlink ref="E466" r:id="rId17" display="https://teams.microsoft.com/l/message/19:76d358a5-b57e-4e37-a58b-b674bf097467_c869a345-f176-4ecc-a5d1-ed669c946231@unq.gbl.spaces/1727421310684?context=%7B%22contextType%22%3A%22chat%22%7D" xr:uid="{4DD5178A-76C8-46F6-84B9-4A2E8F49F41D}"/>
    <hyperlink ref="E531" r:id="rId18" display="https://teams.microsoft.com/l/message/19:76d358a5-b57e-4e37-a58b-b674bf097467_c869a345-f176-4ecc-a5d1-ed669c946231@unq.gbl.spaces/1727421693923?context=%7B%22contextType%22%3A%22chat%22%7D" xr:uid="{835B09D2-F3FB-4EF3-A3E3-9C4209EA27DC}"/>
  </hyperlinks>
  <pageMargins left="0.7" right="0.7" top="0.75" bottom="0.75" header="0.3" footer="0.3"/>
  <drawing r:id="rId19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8369FE-514E-42E8-8752-FAD7A3142B61}">
  <dimension ref="B2:C4"/>
  <sheetViews>
    <sheetView zoomScale="85" zoomScaleNormal="85" workbookViewId="0">
      <selection activeCell="BF22" sqref="BF22"/>
    </sheetView>
  </sheetViews>
  <sheetFormatPr defaultColWidth="2.85546875" defaultRowHeight="15" x14ac:dyDescent="0.25"/>
  <cols>
    <col min="1" max="16384" width="2.85546875" style="3"/>
  </cols>
  <sheetData>
    <row r="2" spans="2:3" x14ac:dyDescent="0.25">
      <c r="B2" s="1" t="s">
        <v>115</v>
      </c>
      <c r="C2"/>
    </row>
    <row r="3" spans="2:3" x14ac:dyDescent="0.25">
      <c r="B3" s="18" t="s">
        <v>116</v>
      </c>
      <c r="C3"/>
    </row>
    <row r="4" spans="2:3" x14ac:dyDescent="0.25">
      <c r="B4"/>
      <c r="C4" s="4">
        <v>0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41F9751-174C-42E5-8C92-B0C68C7FA53A}">
  <dimension ref="B2:BV500"/>
  <sheetViews>
    <sheetView topLeftCell="A452" zoomScale="85" zoomScaleNormal="85" workbookViewId="0">
      <selection activeCell="BV500" sqref="BV500"/>
    </sheetView>
  </sheetViews>
  <sheetFormatPr defaultColWidth="2.85546875" defaultRowHeight="15" x14ac:dyDescent="0.25"/>
  <cols>
    <col min="1" max="16384" width="2.85546875" style="3"/>
  </cols>
  <sheetData>
    <row r="2" spans="2:5" x14ac:dyDescent="0.25">
      <c r="B2" s="1" t="s">
        <v>246</v>
      </c>
    </row>
    <row r="4" spans="2:5" x14ac:dyDescent="0.25">
      <c r="C4" s="12">
        <v>0</v>
      </c>
      <c r="E4" s="1" t="s">
        <v>247</v>
      </c>
    </row>
    <row r="5" spans="2:5" x14ac:dyDescent="0.25">
      <c r="E5" s="3" t="s">
        <v>248</v>
      </c>
    </row>
    <row r="6" spans="2:5" x14ac:dyDescent="0.25">
      <c r="E6" s="1" t="s">
        <v>249</v>
      </c>
    </row>
    <row r="7" spans="2:5" x14ac:dyDescent="0.25">
      <c r="E7" s="3" t="s">
        <v>191</v>
      </c>
    </row>
    <row r="8" spans="2:5" x14ac:dyDescent="0.25">
      <c r="E8" s="3" t="s">
        <v>192</v>
      </c>
    </row>
    <row r="10" spans="2:5" x14ac:dyDescent="0.25">
      <c r="E10" s="1" t="s">
        <v>249</v>
      </c>
    </row>
    <row r="57" spans="3:5" x14ac:dyDescent="0.25">
      <c r="C57" s="12">
        <v>0</v>
      </c>
      <c r="E57" s="1" t="s">
        <v>250</v>
      </c>
    </row>
    <row r="58" spans="3:5" x14ac:dyDescent="0.25">
      <c r="E58" s="3" t="s">
        <v>251</v>
      </c>
    </row>
    <row r="59" spans="3:5" x14ac:dyDescent="0.25">
      <c r="E59" s="1" t="s">
        <v>254</v>
      </c>
    </row>
    <row r="60" spans="3:5" x14ac:dyDescent="0.25">
      <c r="E60" s="3" t="s">
        <v>79</v>
      </c>
    </row>
    <row r="63" spans="3:5" x14ac:dyDescent="0.25">
      <c r="E63" s="13" t="s">
        <v>252</v>
      </c>
    </row>
    <row r="64" spans="3:5" x14ac:dyDescent="0.25">
      <c r="E64" t="s">
        <v>253</v>
      </c>
    </row>
    <row r="65" spans="5:5" x14ac:dyDescent="0.25">
      <c r="E65"/>
    </row>
    <row r="106" spans="3:5" x14ac:dyDescent="0.25">
      <c r="C106" s="12">
        <v>0</v>
      </c>
      <c r="E106" s="1" t="s">
        <v>255</v>
      </c>
    </row>
    <row r="107" spans="3:5" x14ac:dyDescent="0.25">
      <c r="E107" s="3" t="s">
        <v>49</v>
      </c>
    </row>
    <row r="109" spans="3:5" x14ac:dyDescent="0.25">
      <c r="E109" s="3" t="s">
        <v>256</v>
      </c>
    </row>
    <row r="111" spans="3:5" x14ac:dyDescent="0.25">
      <c r="E111"/>
    </row>
    <row r="139" spans="5:5" x14ac:dyDescent="0.25">
      <c r="E139" s="1" t="s">
        <v>257</v>
      </c>
    </row>
    <row r="141" spans="5:5" x14ac:dyDescent="0.25">
      <c r="E141"/>
    </row>
    <row r="165" spans="5:50" x14ac:dyDescent="0.25">
      <c r="E165" s="6" t="s">
        <v>1</v>
      </c>
      <c r="F165" s="7"/>
      <c r="G165" s="7"/>
      <c r="H165" s="7"/>
      <c r="I165" s="7"/>
      <c r="J165" s="7"/>
      <c r="K165" s="7"/>
      <c r="L165" s="7"/>
      <c r="M165" s="7"/>
      <c r="N165" s="7"/>
      <c r="O165" s="7"/>
      <c r="P165" s="7"/>
      <c r="Q165" s="7"/>
      <c r="R165" s="7"/>
      <c r="S165" s="7"/>
      <c r="T165" s="7"/>
      <c r="U165" s="7"/>
      <c r="V165" s="7"/>
      <c r="W165" s="7"/>
      <c r="X165" s="7"/>
      <c r="Y165" s="7"/>
      <c r="Z165" s="7"/>
      <c r="AA165" s="7"/>
      <c r="AD165" s="8" t="s">
        <v>7</v>
      </c>
      <c r="AE165" s="9"/>
      <c r="AF165" s="9"/>
      <c r="AG165" s="9"/>
      <c r="AH165" s="9"/>
      <c r="AI165" s="9"/>
      <c r="AJ165" s="9"/>
      <c r="AK165" s="9"/>
      <c r="AL165" s="9"/>
      <c r="AM165" s="9"/>
      <c r="AN165" s="9"/>
      <c r="AO165" s="9"/>
      <c r="AP165" s="9"/>
      <c r="AQ165" s="9"/>
      <c r="AR165" s="9"/>
      <c r="AS165" s="9"/>
      <c r="AT165" s="9"/>
      <c r="AU165" s="9"/>
      <c r="AV165" s="9"/>
      <c r="AW165" s="9"/>
      <c r="AX165" s="9"/>
    </row>
    <row r="166" spans="5:50" x14ac:dyDescent="0.25">
      <c r="E166" s="6" t="s">
        <v>75</v>
      </c>
      <c r="F166" s="7"/>
      <c r="G166" s="7"/>
      <c r="H166" s="7"/>
      <c r="I166" s="7"/>
      <c r="J166" s="7"/>
      <c r="K166" s="7"/>
      <c r="L166" s="7"/>
      <c r="M166" s="7"/>
      <c r="N166" s="7"/>
      <c r="O166" s="7"/>
      <c r="P166" s="7"/>
      <c r="Q166" s="7"/>
      <c r="R166" s="7"/>
      <c r="S166" s="7"/>
      <c r="T166" s="7"/>
      <c r="U166" s="7"/>
      <c r="V166" s="7"/>
      <c r="W166" s="7"/>
      <c r="X166" s="7"/>
      <c r="Y166" s="7"/>
      <c r="Z166" s="7"/>
      <c r="AA166" s="7"/>
      <c r="AD166" s="8"/>
      <c r="AE166" s="9"/>
      <c r="AF166" s="9"/>
      <c r="AG166" s="9"/>
      <c r="AH166" s="9"/>
      <c r="AI166" s="9"/>
      <c r="AJ166" s="9"/>
      <c r="AK166" s="9"/>
      <c r="AL166" s="9"/>
      <c r="AM166" s="9"/>
      <c r="AN166" s="9"/>
      <c r="AO166" s="9"/>
      <c r="AP166" s="9"/>
      <c r="AQ166" s="9"/>
      <c r="AR166" s="9"/>
      <c r="AS166" s="9"/>
      <c r="AT166" s="9"/>
      <c r="AU166" s="9"/>
      <c r="AV166" s="9"/>
      <c r="AW166" s="9"/>
      <c r="AX166" s="9"/>
    </row>
    <row r="167" spans="5:50" x14ac:dyDescent="0.25">
      <c r="E167" s="6" t="s">
        <v>265</v>
      </c>
      <c r="F167" s="7"/>
      <c r="G167" s="7"/>
      <c r="H167" s="7"/>
      <c r="I167" s="7"/>
      <c r="J167" s="7"/>
      <c r="K167" s="7"/>
      <c r="L167" s="7"/>
      <c r="M167" s="7"/>
      <c r="N167" s="7"/>
      <c r="O167" s="7"/>
      <c r="P167" s="7"/>
      <c r="Q167" s="7"/>
      <c r="R167" s="7"/>
      <c r="S167" s="7"/>
      <c r="T167" s="7"/>
      <c r="U167" s="7"/>
      <c r="V167" s="7"/>
      <c r="W167" s="7"/>
      <c r="X167" s="7"/>
      <c r="Y167" s="7"/>
      <c r="Z167" s="7"/>
      <c r="AA167" s="7"/>
      <c r="AD167" s="8" t="s">
        <v>26</v>
      </c>
      <c r="AE167" s="9"/>
      <c r="AF167" s="9"/>
      <c r="AG167" s="9"/>
      <c r="AH167" s="9"/>
      <c r="AI167" s="9"/>
      <c r="AJ167" s="9"/>
      <c r="AK167" s="9"/>
      <c r="AL167" s="9"/>
      <c r="AM167" s="9"/>
      <c r="AN167" s="9"/>
      <c r="AO167" s="9"/>
      <c r="AP167" s="9"/>
      <c r="AQ167" s="9"/>
      <c r="AR167" s="9"/>
      <c r="AS167" s="9"/>
      <c r="AT167" s="9"/>
      <c r="AU167" s="9"/>
      <c r="AV167" s="9"/>
      <c r="AW167" s="9"/>
      <c r="AX167" s="9"/>
    </row>
    <row r="168" spans="5:50" x14ac:dyDescent="0.25">
      <c r="E168" s="6" t="s">
        <v>259</v>
      </c>
      <c r="F168" s="7"/>
      <c r="G168" s="7"/>
      <c r="H168" s="7"/>
      <c r="I168" s="7"/>
      <c r="J168" s="7"/>
      <c r="K168" s="7"/>
      <c r="L168" s="7"/>
      <c r="M168" s="7"/>
      <c r="N168" s="7"/>
      <c r="O168" s="7"/>
      <c r="P168" s="7"/>
      <c r="Q168" s="7"/>
      <c r="R168" s="7"/>
      <c r="S168" s="7"/>
      <c r="T168" s="7"/>
      <c r="U168" s="7"/>
      <c r="V168" s="7"/>
      <c r="W168" s="7"/>
      <c r="X168" s="7"/>
      <c r="Y168" s="7"/>
      <c r="Z168" s="7"/>
      <c r="AA168" s="7"/>
      <c r="AD168" s="8" t="s">
        <v>8</v>
      </c>
      <c r="AE168" s="9"/>
      <c r="AF168" s="9"/>
      <c r="AG168" s="9"/>
      <c r="AH168" s="9"/>
      <c r="AI168" s="9"/>
      <c r="AJ168" s="9"/>
      <c r="AK168" s="9"/>
      <c r="AL168" s="9"/>
      <c r="AM168" s="9"/>
      <c r="AN168" s="9"/>
      <c r="AO168" s="9"/>
      <c r="AP168" s="9"/>
      <c r="AQ168" s="9"/>
      <c r="AR168" s="9"/>
      <c r="AS168" s="9"/>
      <c r="AT168" s="9"/>
      <c r="AU168" s="9"/>
      <c r="AV168" s="9"/>
      <c r="AW168" s="9"/>
      <c r="AX168" s="9"/>
    </row>
    <row r="169" spans="5:50" x14ac:dyDescent="0.25">
      <c r="E169" s="6" t="s">
        <v>72</v>
      </c>
      <c r="F169" s="7"/>
      <c r="G169" s="7"/>
      <c r="H169" s="7"/>
      <c r="I169" s="7"/>
      <c r="J169" s="7"/>
      <c r="K169" s="7"/>
      <c r="L169" s="7"/>
      <c r="M169" s="7"/>
      <c r="N169" s="7"/>
      <c r="O169" s="7"/>
      <c r="P169" s="7"/>
      <c r="Q169" s="7"/>
      <c r="R169" s="7"/>
      <c r="S169" s="7"/>
      <c r="T169" s="7"/>
      <c r="U169" s="7"/>
      <c r="V169" s="7"/>
      <c r="W169" s="7"/>
      <c r="X169" s="7"/>
      <c r="Y169" s="7"/>
      <c r="Z169" s="7"/>
      <c r="AA169" s="7"/>
      <c r="AD169" s="25" t="s">
        <v>263</v>
      </c>
      <c r="AE169" s="27"/>
      <c r="AF169" s="27"/>
      <c r="AG169" s="27"/>
      <c r="AH169" s="27"/>
      <c r="AI169" s="27"/>
      <c r="AJ169" s="27"/>
      <c r="AK169" s="27"/>
      <c r="AL169" s="27"/>
      <c r="AM169" s="27"/>
      <c r="AN169" s="27"/>
      <c r="AO169" s="27"/>
      <c r="AP169" s="27"/>
      <c r="AQ169" s="27"/>
      <c r="AR169" s="27"/>
      <c r="AS169" s="27"/>
      <c r="AT169" s="27"/>
      <c r="AU169" s="27"/>
      <c r="AV169" s="27"/>
      <c r="AW169" s="27"/>
      <c r="AX169" s="27"/>
    </row>
    <row r="170" spans="5:50" x14ac:dyDescent="0.25">
      <c r="E170" s="6" t="s">
        <v>87</v>
      </c>
      <c r="F170" s="7"/>
      <c r="G170" s="7"/>
      <c r="H170" s="7"/>
      <c r="I170" s="7"/>
      <c r="J170" s="7"/>
      <c r="K170" s="7"/>
      <c r="L170" s="7"/>
      <c r="M170" s="7"/>
      <c r="N170" s="7"/>
      <c r="O170" s="7"/>
      <c r="P170" s="7"/>
      <c r="Q170" s="7"/>
      <c r="R170" s="7"/>
      <c r="S170" s="7"/>
      <c r="T170" s="7"/>
      <c r="U170" s="7"/>
      <c r="V170" s="7"/>
      <c r="W170" s="7"/>
      <c r="X170" s="7"/>
      <c r="Y170" s="7"/>
      <c r="Z170" s="7"/>
      <c r="AA170" s="7"/>
      <c r="AD170" s="8" t="s">
        <v>92</v>
      </c>
      <c r="AE170" s="9"/>
      <c r="AF170" s="9"/>
      <c r="AG170" s="9"/>
      <c r="AH170" s="9"/>
      <c r="AI170" s="9"/>
      <c r="AJ170" s="9"/>
      <c r="AK170" s="9"/>
      <c r="AL170" s="9"/>
      <c r="AM170" s="9"/>
      <c r="AN170" s="9"/>
      <c r="AO170" s="9"/>
      <c r="AP170" s="9"/>
      <c r="AQ170" s="9"/>
      <c r="AR170" s="9"/>
      <c r="AS170" s="9"/>
      <c r="AT170" s="9"/>
      <c r="AU170" s="9"/>
      <c r="AV170" s="9"/>
      <c r="AW170" s="9"/>
      <c r="AX170" s="9"/>
    </row>
    <row r="171" spans="5:50" x14ac:dyDescent="0.25">
      <c r="E171" s="6" t="s">
        <v>88</v>
      </c>
      <c r="F171" s="7"/>
      <c r="G171" s="7"/>
      <c r="H171" s="7"/>
      <c r="I171" s="7"/>
      <c r="J171" s="7"/>
      <c r="K171" s="7"/>
      <c r="L171" s="7"/>
      <c r="M171" s="7"/>
      <c r="N171" s="7"/>
      <c r="O171" s="7"/>
      <c r="P171" s="7"/>
      <c r="Q171" s="7"/>
      <c r="R171" s="7"/>
      <c r="S171" s="7"/>
      <c r="T171" s="7"/>
      <c r="U171" s="7"/>
      <c r="V171" s="7"/>
      <c r="W171" s="7"/>
      <c r="X171" s="7"/>
      <c r="Y171" s="7"/>
      <c r="Z171" s="7"/>
      <c r="AA171" s="7"/>
      <c r="AD171" s="8" t="s">
        <v>207</v>
      </c>
      <c r="AE171" s="9"/>
      <c r="AF171" s="9"/>
      <c r="AG171" s="9"/>
      <c r="AH171" s="9"/>
      <c r="AI171" s="9"/>
      <c r="AJ171" s="9"/>
      <c r="AK171" s="9"/>
      <c r="AL171" s="9"/>
      <c r="AM171" s="9"/>
      <c r="AN171" s="9"/>
      <c r="AO171" s="9"/>
      <c r="AP171" s="9"/>
      <c r="AQ171" s="9"/>
      <c r="AR171" s="9"/>
      <c r="AS171" s="9"/>
      <c r="AT171" s="9"/>
      <c r="AU171" s="9"/>
      <c r="AV171" s="9"/>
      <c r="AW171" s="9"/>
      <c r="AX171" s="9"/>
    </row>
    <row r="172" spans="5:50" x14ac:dyDescent="0.25">
      <c r="E172" s="6" t="s">
        <v>18</v>
      </c>
      <c r="F172" s="7"/>
      <c r="G172" s="7"/>
      <c r="H172" s="7"/>
      <c r="I172" s="7"/>
      <c r="J172" s="7"/>
      <c r="K172" s="7"/>
      <c r="L172" s="7"/>
      <c r="M172" s="7"/>
      <c r="N172" s="7"/>
      <c r="O172" s="7"/>
      <c r="P172" s="7"/>
      <c r="Q172" s="7"/>
      <c r="R172" s="7"/>
      <c r="S172" s="7"/>
      <c r="T172" s="7"/>
      <c r="U172" s="7"/>
      <c r="V172" s="7"/>
      <c r="W172" s="7"/>
      <c r="X172" s="7"/>
      <c r="Y172" s="7"/>
      <c r="Z172" s="7"/>
      <c r="AA172" s="7"/>
      <c r="AD172" s="8" t="s">
        <v>264</v>
      </c>
      <c r="AE172" s="9"/>
      <c r="AF172" s="9"/>
      <c r="AG172" s="9"/>
      <c r="AH172" s="9"/>
      <c r="AI172" s="9"/>
      <c r="AJ172" s="9"/>
      <c r="AK172" s="9"/>
      <c r="AL172" s="9"/>
      <c r="AM172" s="9"/>
      <c r="AN172" s="9"/>
      <c r="AO172" s="9"/>
      <c r="AP172" s="9"/>
      <c r="AQ172" s="9"/>
      <c r="AR172" s="9"/>
      <c r="AS172" s="9"/>
      <c r="AT172" s="9"/>
      <c r="AU172" s="9"/>
      <c r="AV172" s="9"/>
      <c r="AW172" s="9"/>
      <c r="AX172" s="9"/>
    </row>
    <row r="173" spans="5:50" x14ac:dyDescent="0.25">
      <c r="E173" s="6" t="s">
        <v>260</v>
      </c>
      <c r="F173" s="7"/>
      <c r="G173" s="7"/>
      <c r="H173" s="7"/>
      <c r="I173" s="7"/>
      <c r="J173" s="7"/>
      <c r="K173" s="7"/>
      <c r="L173" s="7"/>
      <c r="M173" s="7"/>
      <c r="N173" s="7"/>
      <c r="O173" s="7"/>
      <c r="P173" s="7"/>
      <c r="Q173" s="7"/>
      <c r="R173" s="7"/>
      <c r="S173" s="7"/>
      <c r="T173" s="7"/>
      <c r="U173" s="7"/>
      <c r="V173" s="7"/>
      <c r="W173" s="7"/>
      <c r="X173" s="7"/>
      <c r="Y173" s="7"/>
      <c r="Z173" s="7"/>
      <c r="AA173" s="7"/>
      <c r="AD173" s="8" t="s">
        <v>267</v>
      </c>
      <c r="AE173" s="9"/>
      <c r="AF173" s="9"/>
      <c r="AG173" s="9"/>
      <c r="AH173" s="9"/>
      <c r="AI173" s="9"/>
      <c r="AJ173" s="9"/>
      <c r="AK173" s="9"/>
      <c r="AL173" s="9"/>
      <c r="AM173" s="9"/>
      <c r="AN173" s="9"/>
      <c r="AO173" s="9"/>
      <c r="AP173" s="9"/>
      <c r="AQ173" s="9"/>
      <c r="AR173" s="9"/>
      <c r="AS173" s="9"/>
      <c r="AT173" s="9"/>
      <c r="AU173" s="9"/>
      <c r="AV173" s="9"/>
      <c r="AW173" s="9"/>
      <c r="AX173" s="9"/>
    </row>
    <row r="174" spans="5:50" x14ac:dyDescent="0.25">
      <c r="E174" s="6" t="s">
        <v>258</v>
      </c>
      <c r="F174" s="7"/>
      <c r="G174" s="7"/>
      <c r="H174" s="7"/>
      <c r="I174" s="7"/>
      <c r="J174" s="7"/>
      <c r="K174" s="7"/>
      <c r="L174" s="7"/>
      <c r="M174" s="7"/>
      <c r="N174" s="7"/>
      <c r="O174" s="7"/>
      <c r="P174" s="7"/>
      <c r="Q174" s="7"/>
      <c r="R174" s="7"/>
      <c r="S174" s="7"/>
      <c r="T174" s="7"/>
      <c r="U174" s="7"/>
      <c r="V174" s="7"/>
      <c r="W174" s="7"/>
      <c r="X174" s="7"/>
      <c r="Y174" s="7"/>
      <c r="Z174" s="7"/>
      <c r="AA174" s="7"/>
      <c r="AD174" s="8"/>
      <c r="AE174" s="9"/>
      <c r="AF174" s="9"/>
      <c r="AG174" s="9"/>
      <c r="AH174" s="9"/>
      <c r="AI174" s="9"/>
      <c r="AJ174" s="9"/>
      <c r="AK174" s="9"/>
      <c r="AL174" s="9"/>
      <c r="AM174" s="9"/>
      <c r="AN174" s="9"/>
      <c r="AO174" s="9"/>
      <c r="AP174" s="9"/>
      <c r="AQ174" s="9"/>
      <c r="AR174" s="9"/>
      <c r="AS174" s="9"/>
      <c r="AT174" s="9"/>
      <c r="AU174" s="9"/>
      <c r="AV174" s="9"/>
      <c r="AW174" s="9"/>
      <c r="AX174" s="9"/>
    </row>
    <row r="175" spans="5:50" x14ac:dyDescent="0.25">
      <c r="E175" s="6" t="s">
        <v>261</v>
      </c>
      <c r="F175" s="7"/>
      <c r="G175" s="7"/>
      <c r="H175" s="7"/>
      <c r="I175" s="7"/>
      <c r="J175" s="7"/>
      <c r="K175" s="7"/>
      <c r="L175" s="7"/>
      <c r="M175" s="7"/>
      <c r="N175" s="7"/>
      <c r="O175" s="7"/>
      <c r="P175" s="7"/>
      <c r="Q175" s="7"/>
      <c r="R175" s="7"/>
      <c r="S175" s="7"/>
      <c r="T175" s="7"/>
      <c r="U175" s="7"/>
      <c r="V175" s="7"/>
      <c r="W175" s="7"/>
      <c r="X175" s="7"/>
      <c r="Y175" s="7"/>
      <c r="Z175" s="7"/>
      <c r="AA175" s="7"/>
      <c r="AD175" s="8" t="s">
        <v>13</v>
      </c>
      <c r="AE175" s="9"/>
      <c r="AF175" s="9"/>
      <c r="AG175" s="9"/>
      <c r="AH175" s="9"/>
      <c r="AI175" s="9"/>
      <c r="AJ175" s="9"/>
      <c r="AK175" s="9"/>
      <c r="AL175" s="9"/>
      <c r="AM175" s="9"/>
      <c r="AN175" s="9"/>
      <c r="AO175" s="9"/>
      <c r="AP175" s="9"/>
      <c r="AQ175" s="9"/>
      <c r="AR175" s="9"/>
      <c r="AS175" s="9"/>
      <c r="AT175" s="9"/>
      <c r="AU175" s="9"/>
      <c r="AV175" s="9"/>
      <c r="AW175" s="9"/>
      <c r="AX175" s="9"/>
    </row>
    <row r="176" spans="5:50" x14ac:dyDescent="0.25">
      <c r="E176" s="6" t="s">
        <v>262</v>
      </c>
      <c r="F176" s="7"/>
      <c r="G176" s="7"/>
      <c r="H176" s="7"/>
      <c r="I176" s="7"/>
      <c r="J176" s="7"/>
      <c r="K176" s="7"/>
      <c r="L176" s="7"/>
      <c r="M176" s="7"/>
      <c r="N176" s="7"/>
      <c r="O176" s="7"/>
      <c r="P176" s="7"/>
      <c r="Q176" s="7"/>
      <c r="R176" s="7"/>
      <c r="S176" s="7"/>
      <c r="T176" s="7"/>
      <c r="U176" s="7"/>
      <c r="V176" s="7"/>
      <c r="W176" s="7"/>
      <c r="X176" s="7"/>
      <c r="Y176" s="7"/>
      <c r="Z176" s="7"/>
      <c r="AA176" s="7"/>
      <c r="AD176" s="8" t="s">
        <v>9</v>
      </c>
      <c r="AE176" s="9"/>
      <c r="AF176" s="9"/>
      <c r="AG176" s="9"/>
      <c r="AH176" s="9"/>
      <c r="AI176" s="9"/>
      <c r="AJ176" s="9"/>
      <c r="AK176" s="9"/>
      <c r="AL176" s="9"/>
      <c r="AM176" s="9"/>
      <c r="AN176" s="9"/>
      <c r="AO176" s="9"/>
      <c r="AP176" s="9"/>
      <c r="AQ176" s="9"/>
      <c r="AR176" s="9"/>
      <c r="AS176" s="9"/>
      <c r="AT176" s="9"/>
      <c r="AU176" s="9"/>
      <c r="AV176" s="9"/>
      <c r="AW176" s="9"/>
      <c r="AX176" s="9"/>
    </row>
    <row r="177" spans="5:70" x14ac:dyDescent="0.25">
      <c r="E177" s="6" t="s">
        <v>266</v>
      </c>
      <c r="F177" s="7"/>
      <c r="G177" s="7"/>
      <c r="H177" s="7"/>
      <c r="I177" s="7"/>
      <c r="J177" s="7"/>
      <c r="K177" s="7"/>
      <c r="L177" s="7"/>
      <c r="M177" s="7"/>
      <c r="N177" s="7"/>
      <c r="O177" s="7"/>
      <c r="P177" s="7"/>
      <c r="Q177" s="7"/>
      <c r="R177" s="7"/>
      <c r="S177" s="7"/>
      <c r="T177" s="7"/>
      <c r="U177" s="7"/>
      <c r="V177" s="7"/>
      <c r="W177" s="7"/>
      <c r="X177" s="7"/>
      <c r="Y177" s="7"/>
      <c r="Z177" s="7"/>
      <c r="AA177" s="7"/>
    </row>
    <row r="179" spans="5:70" x14ac:dyDescent="0.25">
      <c r="E179" s="1" t="s">
        <v>3</v>
      </c>
      <c r="BR179" s="1" t="s">
        <v>4</v>
      </c>
    </row>
    <row r="223" spans="5:5" customFormat="1" x14ac:dyDescent="0.25">
      <c r="E223" s="2" t="s">
        <v>268</v>
      </c>
    </row>
    <row r="224" spans="5:5" customFormat="1" x14ac:dyDescent="0.25"/>
    <row r="225" customFormat="1" x14ac:dyDescent="0.25"/>
    <row r="226" customFormat="1" x14ac:dyDescent="0.25"/>
    <row r="227" customFormat="1" x14ac:dyDescent="0.25"/>
    <row r="228" customFormat="1" x14ac:dyDescent="0.25"/>
    <row r="229" customFormat="1" x14ac:dyDescent="0.25"/>
    <row r="230" customFormat="1" x14ac:dyDescent="0.25"/>
    <row r="231" customFormat="1" x14ac:dyDescent="0.25"/>
    <row r="232" customFormat="1" x14ac:dyDescent="0.25"/>
    <row r="233" customFormat="1" x14ac:dyDescent="0.25"/>
    <row r="234" customFormat="1" x14ac:dyDescent="0.25"/>
    <row r="235" customFormat="1" x14ac:dyDescent="0.25"/>
    <row r="236" customFormat="1" x14ac:dyDescent="0.25"/>
    <row r="237" customFormat="1" x14ac:dyDescent="0.25"/>
    <row r="238" customFormat="1" x14ac:dyDescent="0.25"/>
    <row r="239" customFormat="1" x14ac:dyDescent="0.25"/>
    <row r="240" customFormat="1" x14ac:dyDescent="0.25"/>
    <row r="241" customFormat="1" x14ac:dyDescent="0.25"/>
    <row r="242" customFormat="1" x14ac:dyDescent="0.25"/>
    <row r="243" customFormat="1" x14ac:dyDescent="0.25"/>
    <row r="244" customFormat="1" x14ac:dyDescent="0.25"/>
    <row r="245" customFormat="1" x14ac:dyDescent="0.25"/>
    <row r="246" customFormat="1" x14ac:dyDescent="0.25"/>
    <row r="247" customFormat="1" x14ac:dyDescent="0.25"/>
    <row r="248" customFormat="1" x14ac:dyDescent="0.25"/>
    <row r="249" customFormat="1" x14ac:dyDescent="0.25"/>
    <row r="250" customFormat="1" x14ac:dyDescent="0.25"/>
    <row r="251" customFormat="1" x14ac:dyDescent="0.25"/>
    <row r="252" customFormat="1" x14ac:dyDescent="0.25"/>
    <row r="253" customFormat="1" x14ac:dyDescent="0.25"/>
    <row r="254" customFormat="1" x14ac:dyDescent="0.25"/>
    <row r="255" customFormat="1" x14ac:dyDescent="0.25"/>
    <row r="256" customFormat="1" x14ac:dyDescent="0.25"/>
    <row r="257" spans="3:5" customFormat="1" x14ac:dyDescent="0.25"/>
    <row r="258" spans="3:5" customFormat="1" x14ac:dyDescent="0.25"/>
    <row r="259" spans="3:5" customFormat="1" x14ac:dyDescent="0.25"/>
    <row r="260" spans="3:5" customFormat="1" x14ac:dyDescent="0.25"/>
    <row r="261" spans="3:5" customFormat="1" x14ac:dyDescent="0.25"/>
    <row r="269" spans="3:5" customFormat="1" x14ac:dyDescent="0.25"/>
    <row r="270" spans="3:5" x14ac:dyDescent="0.25">
      <c r="C270" s="12">
        <v>0</v>
      </c>
      <c r="E270" s="1" t="s">
        <v>277</v>
      </c>
    </row>
    <row r="271" spans="3:5" x14ac:dyDescent="0.25">
      <c r="E271" s="3" t="s">
        <v>243</v>
      </c>
    </row>
    <row r="272" spans="3:5" x14ac:dyDescent="0.25">
      <c r="E272" s="1" t="s">
        <v>134</v>
      </c>
    </row>
    <row r="273" spans="5:5" x14ac:dyDescent="0.25">
      <c r="E273" s="3" t="s">
        <v>99</v>
      </c>
    </row>
    <row r="276" spans="5:5" x14ac:dyDescent="0.25">
      <c r="E276" s="23" t="s">
        <v>74</v>
      </c>
    </row>
    <row r="277" spans="5:5" x14ac:dyDescent="0.25">
      <c r="E277" s="3" t="s">
        <v>94</v>
      </c>
    </row>
    <row r="279" spans="5:5" x14ac:dyDescent="0.25">
      <c r="E279" s="23" t="s">
        <v>96</v>
      </c>
    </row>
    <row r="280" spans="5:5" x14ac:dyDescent="0.25">
      <c r="E280" s="3" t="s">
        <v>100</v>
      </c>
    </row>
    <row r="282" spans="5:5" x14ac:dyDescent="0.25">
      <c r="E282" s="23" t="s">
        <v>97</v>
      </c>
    </row>
    <row r="283" spans="5:5" x14ac:dyDescent="0.25">
      <c r="E283" s="3" t="s">
        <v>114</v>
      </c>
    </row>
    <row r="285" spans="5:5" x14ac:dyDescent="0.25">
      <c r="E285" s="23" t="s">
        <v>50</v>
      </c>
    </row>
    <row r="286" spans="5:5" x14ac:dyDescent="0.25">
      <c r="E286" s="3" t="s">
        <v>244</v>
      </c>
    </row>
    <row r="288" spans="5:5" x14ac:dyDescent="0.25">
      <c r="E288" s="23" t="s">
        <v>51</v>
      </c>
    </row>
    <row r="289" spans="5:45" x14ac:dyDescent="0.25">
      <c r="E289" s="3" t="s">
        <v>245</v>
      </c>
    </row>
    <row r="291" spans="5:45" x14ac:dyDescent="0.25">
      <c r="E291" s="23" t="s">
        <v>53</v>
      </c>
    </row>
    <row r="292" spans="5:45" x14ac:dyDescent="0.25">
      <c r="E292" s="3" t="s">
        <v>128</v>
      </c>
    </row>
    <row r="294" spans="5:45" x14ac:dyDescent="0.25">
      <c r="E294" s="23" t="s">
        <v>52</v>
      </c>
    </row>
    <row r="295" spans="5:45" x14ac:dyDescent="0.25">
      <c r="E295" s="3" t="s">
        <v>128</v>
      </c>
    </row>
    <row r="297" spans="5:45" customFormat="1" x14ac:dyDescent="0.25">
      <c r="E297" s="2" t="s">
        <v>135</v>
      </c>
      <c r="M297" s="2" t="s">
        <v>136</v>
      </c>
      <c r="S297" s="2" t="s">
        <v>137</v>
      </c>
    </row>
    <row r="298" spans="5:45" customFormat="1" x14ac:dyDescent="0.25">
      <c r="E298" t="s">
        <v>298</v>
      </c>
      <c r="M298" t="s">
        <v>299</v>
      </c>
      <c r="S298" t="s">
        <v>300</v>
      </c>
      <c r="Z298" s="3"/>
    </row>
    <row r="299" spans="5:45" customFormat="1" x14ac:dyDescent="0.25">
      <c r="E299" t="s">
        <v>301</v>
      </c>
      <c r="M299" t="s">
        <v>302</v>
      </c>
      <c r="S299" t="s">
        <v>303</v>
      </c>
      <c r="Z299" s="3"/>
    </row>
    <row r="300" spans="5:45" customFormat="1" x14ac:dyDescent="0.25">
      <c r="E300" t="s">
        <v>304</v>
      </c>
      <c r="M300" t="s">
        <v>305</v>
      </c>
      <c r="S300" t="s">
        <v>306</v>
      </c>
      <c r="Z300" s="3"/>
    </row>
    <row r="301" spans="5:45" customFormat="1" x14ac:dyDescent="0.25"/>
    <row r="302" spans="5:45" x14ac:dyDescent="0.25">
      <c r="E302" s="6" t="s">
        <v>1</v>
      </c>
      <c r="F302" s="7"/>
      <c r="G302" s="7"/>
      <c r="H302" s="7"/>
      <c r="I302" s="7"/>
      <c r="J302" s="7"/>
      <c r="K302" s="7"/>
      <c r="L302" s="7"/>
      <c r="M302" s="7"/>
      <c r="N302" s="7"/>
      <c r="O302" s="7"/>
      <c r="P302" s="7"/>
      <c r="Q302" s="7"/>
      <c r="R302" s="7"/>
      <c r="S302" s="7"/>
      <c r="T302" s="7"/>
      <c r="U302" s="7"/>
      <c r="V302" s="7"/>
      <c r="W302" s="7"/>
      <c r="X302" s="7"/>
      <c r="Y302" s="7"/>
      <c r="Z302" s="7"/>
      <c r="AA302" s="7"/>
      <c r="AB302" s="7"/>
      <c r="AC302" s="7"/>
      <c r="AD302" s="7"/>
      <c r="AE302" s="7"/>
      <c r="AF302" s="7"/>
      <c r="AG302" s="7"/>
      <c r="AH302" s="7"/>
      <c r="AI302" s="7"/>
      <c r="AJ302" s="7"/>
      <c r="AK302" s="7"/>
      <c r="AL302" s="7"/>
      <c r="AM302" s="7"/>
      <c r="AN302" s="7"/>
      <c r="AO302" s="7"/>
      <c r="AP302" s="7"/>
      <c r="AQ302" s="7"/>
      <c r="AR302" s="7"/>
      <c r="AS302" s="7"/>
    </row>
    <row r="303" spans="5:45" x14ac:dyDescent="0.25">
      <c r="E303" s="6" t="s">
        <v>307</v>
      </c>
      <c r="F303" s="7"/>
      <c r="G303" s="7"/>
      <c r="H303" s="7"/>
      <c r="I303" s="7"/>
      <c r="J303" s="7"/>
      <c r="K303" s="7"/>
      <c r="L303" s="7"/>
      <c r="M303" s="7"/>
      <c r="N303" s="7"/>
      <c r="O303" s="7"/>
      <c r="P303" s="7"/>
      <c r="Q303" s="7"/>
      <c r="R303" s="7"/>
      <c r="S303" s="7"/>
      <c r="T303" s="7"/>
      <c r="U303" s="7"/>
      <c r="V303" s="7"/>
      <c r="W303" s="7"/>
      <c r="X303" s="7"/>
      <c r="Y303" s="7"/>
      <c r="Z303" s="7"/>
      <c r="AA303" s="7"/>
      <c r="AB303" s="7"/>
      <c r="AC303" s="7"/>
      <c r="AD303" s="7"/>
      <c r="AE303" s="7"/>
      <c r="AF303" s="7"/>
      <c r="AG303" s="7"/>
      <c r="AH303" s="7"/>
      <c r="AI303" s="7"/>
      <c r="AJ303" s="7"/>
      <c r="AK303" s="7"/>
      <c r="AL303" s="7"/>
      <c r="AM303" s="7"/>
      <c r="AN303" s="7"/>
      <c r="AO303" s="7"/>
      <c r="AP303" s="7"/>
      <c r="AQ303" s="7"/>
      <c r="AR303" s="7"/>
      <c r="AS303" s="7"/>
    </row>
    <row r="304" spans="5:45" x14ac:dyDescent="0.25">
      <c r="E304" s="6" t="s">
        <v>188</v>
      </c>
      <c r="F304" s="7"/>
      <c r="G304" s="7"/>
      <c r="H304" s="7"/>
      <c r="I304" s="7"/>
      <c r="J304" s="7"/>
      <c r="K304" s="7"/>
      <c r="L304" s="7"/>
      <c r="M304" s="7"/>
      <c r="N304" s="7"/>
      <c r="O304" s="7"/>
      <c r="P304" s="7"/>
      <c r="Q304" s="7"/>
      <c r="R304" s="7"/>
      <c r="S304" s="7"/>
      <c r="T304" s="7"/>
      <c r="U304" s="7"/>
      <c r="V304" s="7"/>
      <c r="W304" s="7"/>
      <c r="X304" s="7"/>
      <c r="Y304" s="7"/>
      <c r="Z304" s="7"/>
      <c r="AA304" s="7"/>
      <c r="AB304" s="7"/>
      <c r="AC304" s="7"/>
      <c r="AD304" s="7"/>
      <c r="AE304" s="7"/>
      <c r="AF304" s="7"/>
      <c r="AG304" s="7"/>
      <c r="AH304" s="7"/>
      <c r="AI304" s="7"/>
      <c r="AJ304" s="7"/>
      <c r="AK304" s="7"/>
      <c r="AL304" s="7"/>
      <c r="AM304" s="7"/>
      <c r="AN304" s="7"/>
      <c r="AO304" s="7"/>
      <c r="AP304" s="7"/>
      <c r="AQ304" s="7"/>
      <c r="AR304" s="7"/>
      <c r="AS304" s="7"/>
    </row>
    <row r="305" spans="5:45" x14ac:dyDescent="0.25">
      <c r="E305" s="6"/>
      <c r="F305" s="7"/>
      <c r="G305" s="7"/>
      <c r="H305" s="7"/>
      <c r="I305" s="7"/>
      <c r="J305" s="7"/>
      <c r="K305" s="7"/>
      <c r="L305" s="7"/>
      <c r="M305" s="7"/>
      <c r="N305" s="7"/>
      <c r="O305" s="7"/>
      <c r="P305" s="7"/>
      <c r="Q305" s="7"/>
      <c r="R305" s="7"/>
      <c r="S305" s="7"/>
      <c r="T305" s="7"/>
      <c r="U305" s="7"/>
      <c r="V305" s="7"/>
      <c r="W305" s="7"/>
      <c r="X305" s="7"/>
      <c r="Y305" s="7"/>
      <c r="Z305" s="7"/>
      <c r="AA305" s="7"/>
      <c r="AB305" s="7"/>
      <c r="AC305" s="7"/>
      <c r="AD305" s="7"/>
      <c r="AE305" s="7"/>
      <c r="AF305" s="7"/>
      <c r="AG305" s="7"/>
      <c r="AH305" s="7"/>
      <c r="AI305" s="7"/>
      <c r="AJ305" s="7"/>
      <c r="AK305" s="7"/>
      <c r="AL305" s="7"/>
      <c r="AM305" s="7"/>
      <c r="AN305" s="7"/>
      <c r="AO305" s="7"/>
      <c r="AP305" s="7"/>
      <c r="AQ305" s="7"/>
      <c r="AR305" s="7"/>
      <c r="AS305" s="7"/>
    </row>
    <row r="306" spans="5:45" x14ac:dyDescent="0.25">
      <c r="E306" s="6" t="s">
        <v>11</v>
      </c>
      <c r="F306" s="7"/>
      <c r="G306" s="7"/>
      <c r="H306" s="7"/>
      <c r="I306" s="7"/>
      <c r="J306" s="7"/>
      <c r="K306" s="7"/>
      <c r="L306" s="7"/>
      <c r="M306" s="7"/>
      <c r="N306" s="7"/>
      <c r="O306" s="7"/>
      <c r="P306" s="7"/>
      <c r="Q306" s="7"/>
      <c r="R306" s="7"/>
      <c r="S306" s="7"/>
      <c r="T306" s="7"/>
      <c r="U306" s="7"/>
      <c r="V306" s="7"/>
      <c r="W306" s="7"/>
      <c r="X306" s="7"/>
      <c r="Y306" s="7"/>
      <c r="Z306" s="7"/>
      <c r="AA306" s="7"/>
      <c r="AB306" s="7"/>
      <c r="AC306" s="7"/>
      <c r="AD306" s="7"/>
      <c r="AE306" s="7"/>
      <c r="AF306" s="7"/>
      <c r="AG306" s="7"/>
      <c r="AH306" s="7"/>
      <c r="AI306" s="7"/>
      <c r="AJ306" s="7"/>
      <c r="AK306" s="7"/>
      <c r="AL306" s="7"/>
      <c r="AM306" s="7"/>
      <c r="AN306" s="7"/>
      <c r="AO306" s="7"/>
      <c r="AP306" s="7"/>
      <c r="AQ306" s="7"/>
      <c r="AR306" s="7"/>
      <c r="AS306" s="7"/>
    </row>
    <row r="307" spans="5:45" x14ac:dyDescent="0.25">
      <c r="E307" s="6" t="s">
        <v>5</v>
      </c>
      <c r="F307" s="7"/>
      <c r="G307" s="7"/>
      <c r="H307" s="7"/>
      <c r="I307" s="7"/>
      <c r="J307" s="7"/>
      <c r="K307" s="7"/>
      <c r="L307" s="7"/>
      <c r="M307" s="7"/>
      <c r="N307" s="7"/>
      <c r="O307" s="7"/>
      <c r="P307" s="7"/>
      <c r="Q307" s="7"/>
      <c r="R307" s="7"/>
      <c r="S307" s="7"/>
      <c r="T307" s="7"/>
      <c r="U307" s="7"/>
      <c r="V307" s="7"/>
      <c r="W307" s="7"/>
      <c r="X307" s="7"/>
      <c r="Y307" s="7"/>
      <c r="Z307" s="7"/>
      <c r="AA307" s="7"/>
      <c r="AB307" s="7"/>
      <c r="AC307" s="7"/>
      <c r="AD307" s="7"/>
      <c r="AE307" s="7"/>
      <c r="AF307" s="7"/>
      <c r="AG307" s="7"/>
      <c r="AH307" s="7"/>
      <c r="AI307" s="7"/>
      <c r="AJ307" s="7"/>
      <c r="AK307" s="7"/>
      <c r="AL307" s="7"/>
      <c r="AM307" s="7"/>
      <c r="AN307" s="7"/>
      <c r="AO307" s="7"/>
      <c r="AP307" s="7"/>
      <c r="AQ307" s="7"/>
      <c r="AR307" s="7"/>
      <c r="AS307" s="7"/>
    </row>
    <row r="308" spans="5:45" x14ac:dyDescent="0.25">
      <c r="E308" s="26" t="str">
        <f>"select '" &amp; TRIM(E298) &amp; "' CHASSIS_NO, '" &amp; TRIM(M298) &amp; "' PLAT_NO_OLD, '" &amp; TRIM(S298) &amp; "' PLAT_NO_NEW union all"</f>
        <v>select 'MHMFM517FKK001455' CHASSIS_NO, 'B9465CXS' PLAT_NO_OLD, 'B9377JXS' PLAT_NO_NEW union all</v>
      </c>
      <c r="F308" s="19"/>
      <c r="G308" s="19"/>
      <c r="H308" s="19"/>
      <c r="I308" s="19"/>
      <c r="J308" s="19"/>
      <c r="K308" s="19"/>
      <c r="L308" s="19"/>
      <c r="M308" s="19"/>
      <c r="N308" s="19"/>
      <c r="O308" s="19"/>
      <c r="P308" s="19"/>
      <c r="Q308" s="19"/>
      <c r="R308" s="19"/>
      <c r="S308" s="19"/>
      <c r="T308" s="19"/>
      <c r="U308" s="19"/>
      <c r="V308" s="19"/>
      <c r="W308" s="19"/>
      <c r="X308" s="19"/>
      <c r="Y308" s="19"/>
      <c r="Z308" s="19"/>
      <c r="AA308" s="19"/>
      <c r="AB308" s="19"/>
      <c r="AC308" s="19"/>
      <c r="AD308" s="19"/>
      <c r="AE308" s="19"/>
      <c r="AF308" s="19"/>
      <c r="AG308" s="19"/>
      <c r="AH308" s="19"/>
      <c r="AI308" s="19"/>
      <c r="AJ308" s="19"/>
      <c r="AK308" s="19"/>
      <c r="AL308" s="19"/>
      <c r="AM308" s="19"/>
      <c r="AN308" s="19"/>
      <c r="AO308" s="19"/>
      <c r="AP308" s="19"/>
      <c r="AQ308" s="19"/>
      <c r="AR308" s="19"/>
      <c r="AS308" s="19"/>
    </row>
    <row r="309" spans="5:45" x14ac:dyDescent="0.25">
      <c r="E309" s="26" t="str">
        <f>"select '" &amp; TRIM(E299) &amp; "' CHASSIS_NO, '" &amp; TRIM(M299) &amp; "' PLAT_NO_OLD, '" &amp; TRIM(S299) &amp; "' PLAT_NO_NEW union all"</f>
        <v>select 'MHMFM517FKK001435' CHASSIS_NO, 'B9459CXS' PLAT_NO_OLD, 'B9376JXS' PLAT_NO_NEW union all</v>
      </c>
      <c r="F309" s="19"/>
      <c r="G309" s="19"/>
      <c r="H309" s="19"/>
      <c r="I309" s="19"/>
      <c r="J309" s="19"/>
      <c r="K309" s="19"/>
      <c r="L309" s="19"/>
      <c r="M309" s="19"/>
      <c r="N309" s="19"/>
      <c r="O309" s="19"/>
      <c r="P309" s="19"/>
      <c r="Q309" s="19"/>
      <c r="R309" s="19"/>
      <c r="S309" s="19"/>
      <c r="T309" s="19"/>
      <c r="U309" s="19"/>
      <c r="V309" s="19"/>
      <c r="W309" s="19"/>
      <c r="X309" s="19"/>
      <c r="Y309" s="19"/>
      <c r="Z309" s="19"/>
      <c r="AA309" s="19"/>
      <c r="AB309" s="19"/>
      <c r="AC309" s="19"/>
      <c r="AD309" s="19"/>
      <c r="AE309" s="19"/>
      <c r="AF309" s="19"/>
      <c r="AG309" s="19"/>
      <c r="AH309" s="19"/>
      <c r="AI309" s="19"/>
      <c r="AJ309" s="19"/>
      <c r="AK309" s="19"/>
      <c r="AL309" s="19"/>
      <c r="AM309" s="19"/>
      <c r="AN309" s="19"/>
      <c r="AO309" s="19"/>
      <c r="AP309" s="19"/>
      <c r="AQ309" s="19"/>
      <c r="AR309" s="19"/>
      <c r="AS309" s="19"/>
    </row>
    <row r="310" spans="5:45" x14ac:dyDescent="0.25">
      <c r="E310" s="26" t="str">
        <f>"select '" &amp; TRIM(E300) &amp; "' CHASSIS_NO, '" &amp; TRIM(M300) &amp; "' PLAT_NO_OLD, '" &amp; TRIM(S300) &amp; "' PLAT_NO_NEW union all"</f>
        <v>select 'MHMFM517FKK001418' CHASSIS_NO, 'B9461CXS' PLAT_NO_OLD, 'B9375JXS' PLAT_NO_NEW union all</v>
      </c>
      <c r="F310" s="19"/>
      <c r="G310" s="19"/>
      <c r="H310" s="19"/>
      <c r="I310" s="19"/>
      <c r="J310" s="19"/>
      <c r="K310" s="19"/>
      <c r="L310" s="19"/>
      <c r="M310" s="19"/>
      <c r="N310" s="19"/>
      <c r="O310" s="19"/>
      <c r="P310" s="19"/>
      <c r="Q310" s="19"/>
      <c r="R310" s="19"/>
      <c r="S310" s="19"/>
      <c r="T310" s="19"/>
      <c r="U310" s="19"/>
      <c r="V310" s="19"/>
      <c r="W310" s="19"/>
      <c r="X310" s="19"/>
      <c r="Y310" s="19"/>
      <c r="Z310" s="19"/>
      <c r="AA310" s="19"/>
      <c r="AB310" s="19"/>
      <c r="AC310" s="19"/>
      <c r="AD310" s="19"/>
      <c r="AE310" s="19"/>
      <c r="AF310" s="19"/>
      <c r="AG310" s="19"/>
      <c r="AH310" s="19"/>
      <c r="AI310" s="19"/>
      <c r="AJ310" s="19"/>
      <c r="AK310" s="19"/>
      <c r="AL310" s="19"/>
      <c r="AM310" s="19"/>
      <c r="AN310" s="19"/>
      <c r="AO310" s="19"/>
      <c r="AP310" s="19"/>
      <c r="AQ310" s="19"/>
      <c r="AR310" s="19"/>
      <c r="AS310" s="19"/>
    </row>
    <row r="311" spans="5:45" x14ac:dyDescent="0.25">
      <c r="E311" s="6" t="s">
        <v>106</v>
      </c>
      <c r="F311" s="7"/>
      <c r="G311" s="7"/>
      <c r="H311" s="7"/>
      <c r="I311" s="7"/>
      <c r="J311" s="7"/>
      <c r="K311" s="7"/>
      <c r="L311" s="7"/>
      <c r="M311" s="7"/>
      <c r="N311" s="7"/>
      <c r="O311" s="7"/>
      <c r="P311" s="7"/>
      <c r="Q311" s="7"/>
      <c r="R311" s="7"/>
      <c r="S311" s="7"/>
      <c r="T311" s="7"/>
      <c r="U311" s="7"/>
      <c r="V311" s="7"/>
      <c r="W311" s="7"/>
      <c r="X311" s="7"/>
      <c r="Y311" s="7"/>
      <c r="Z311" s="7"/>
      <c r="AA311" s="7"/>
      <c r="AB311" s="7"/>
      <c r="AC311" s="7"/>
      <c r="AD311" s="7"/>
      <c r="AE311" s="7"/>
      <c r="AF311" s="7"/>
      <c r="AG311" s="7"/>
      <c r="AH311" s="7"/>
      <c r="AI311" s="7"/>
      <c r="AJ311" s="7"/>
      <c r="AK311" s="7"/>
      <c r="AL311" s="7"/>
      <c r="AM311" s="7"/>
      <c r="AN311" s="7"/>
      <c r="AO311" s="7"/>
      <c r="AP311" s="7"/>
      <c r="AQ311" s="7"/>
      <c r="AR311" s="7"/>
      <c r="AS311" s="7"/>
    </row>
    <row r="312" spans="5:45" x14ac:dyDescent="0.25">
      <c r="E312" s="6"/>
      <c r="F312" s="7"/>
      <c r="G312" s="7"/>
      <c r="H312" s="7"/>
      <c r="I312" s="7"/>
      <c r="J312" s="7"/>
      <c r="K312" s="7"/>
      <c r="L312" s="7"/>
      <c r="M312" s="7"/>
      <c r="N312" s="7"/>
      <c r="O312" s="7"/>
      <c r="P312" s="7"/>
      <c r="Q312" s="7"/>
      <c r="R312" s="7"/>
      <c r="S312" s="7"/>
      <c r="T312" s="7"/>
      <c r="U312" s="7"/>
      <c r="V312" s="7"/>
      <c r="W312" s="7"/>
      <c r="X312" s="7"/>
      <c r="Y312" s="7"/>
      <c r="Z312" s="7"/>
      <c r="AA312" s="7"/>
      <c r="AB312" s="7"/>
      <c r="AC312" s="7"/>
      <c r="AD312" s="7"/>
      <c r="AE312" s="7"/>
      <c r="AF312" s="7"/>
      <c r="AG312" s="7"/>
      <c r="AH312" s="7"/>
      <c r="AI312" s="7"/>
      <c r="AJ312" s="7"/>
      <c r="AK312" s="7"/>
      <c r="AL312" s="7"/>
      <c r="AM312" s="7"/>
      <c r="AN312" s="7"/>
      <c r="AO312" s="7"/>
      <c r="AP312" s="7"/>
      <c r="AQ312" s="7"/>
      <c r="AR312" s="7"/>
      <c r="AS312" s="7"/>
    </row>
    <row r="313" spans="5:45" x14ac:dyDescent="0.25">
      <c r="E313" s="6" t="s">
        <v>101</v>
      </c>
      <c r="F313" s="7"/>
      <c r="G313" s="7"/>
      <c r="H313" s="7"/>
      <c r="I313" s="7"/>
      <c r="J313" s="7"/>
      <c r="K313" s="7"/>
      <c r="L313" s="7"/>
      <c r="M313" s="7"/>
      <c r="N313" s="7"/>
      <c r="O313" s="7"/>
      <c r="P313" s="7"/>
      <c r="Q313" s="7"/>
      <c r="R313" s="7"/>
      <c r="S313" s="7"/>
      <c r="T313" s="7"/>
      <c r="U313" s="7"/>
      <c r="V313" s="7"/>
      <c r="W313" s="7"/>
      <c r="X313" s="7"/>
      <c r="Y313" s="7"/>
      <c r="Z313" s="7"/>
      <c r="AA313" s="7"/>
      <c r="AB313" s="7"/>
      <c r="AC313" s="7"/>
      <c r="AD313" s="7"/>
      <c r="AE313" s="7"/>
      <c r="AF313" s="7"/>
      <c r="AG313" s="7"/>
      <c r="AH313" s="7"/>
      <c r="AI313" s="7"/>
      <c r="AJ313" s="7"/>
      <c r="AK313" s="7"/>
      <c r="AL313" s="7"/>
      <c r="AM313" s="7"/>
      <c r="AN313" s="7"/>
      <c r="AO313" s="7"/>
      <c r="AP313" s="7"/>
      <c r="AQ313" s="7"/>
      <c r="AR313" s="7"/>
      <c r="AS313" s="7"/>
    </row>
    <row r="314" spans="5:45" x14ac:dyDescent="0.25">
      <c r="E314" s="6" t="s">
        <v>5</v>
      </c>
      <c r="F314" s="7"/>
      <c r="G314" s="7"/>
      <c r="H314" s="7"/>
      <c r="I314" s="7"/>
      <c r="J314" s="7"/>
      <c r="K314" s="7"/>
      <c r="L314" s="7"/>
      <c r="M314" s="7"/>
      <c r="N314" s="7"/>
      <c r="O314" s="7"/>
      <c r="P314" s="7"/>
      <c r="Q314" s="7"/>
      <c r="R314" s="7"/>
      <c r="S314" s="7"/>
      <c r="T314" s="7"/>
      <c r="U314" s="7"/>
      <c r="V314" s="7"/>
      <c r="W314" s="7"/>
      <c r="X314" s="7"/>
      <c r="Y314" s="7"/>
      <c r="Z314" s="7"/>
      <c r="AA314" s="7"/>
      <c r="AB314" s="7"/>
      <c r="AC314" s="7"/>
      <c r="AD314" s="7"/>
      <c r="AE314" s="7"/>
      <c r="AF314" s="7"/>
      <c r="AG314" s="7"/>
      <c r="AH314" s="7"/>
      <c r="AI314" s="7"/>
      <c r="AJ314" s="7"/>
      <c r="AK314" s="7"/>
      <c r="AL314" s="7"/>
      <c r="AM314" s="7"/>
      <c r="AN314" s="7"/>
      <c r="AO314" s="7"/>
      <c r="AP314" s="7"/>
      <c r="AQ314" s="7"/>
      <c r="AR314" s="7"/>
      <c r="AS314" s="7"/>
    </row>
    <row r="315" spans="5:45" x14ac:dyDescent="0.25">
      <c r="E315" s="6" t="s">
        <v>237</v>
      </c>
      <c r="F315" s="7"/>
      <c r="G315" s="7"/>
      <c r="H315" s="7"/>
      <c r="I315" s="7"/>
      <c r="J315" s="7"/>
      <c r="K315" s="7"/>
      <c r="L315" s="7"/>
      <c r="M315" s="7"/>
      <c r="N315" s="7"/>
      <c r="O315" s="7"/>
      <c r="P315" s="7"/>
      <c r="Q315" s="7"/>
      <c r="R315" s="7"/>
      <c r="S315" s="7"/>
      <c r="T315" s="7"/>
      <c r="U315" s="7"/>
      <c r="V315" s="7"/>
      <c r="W315" s="7"/>
      <c r="X315" s="7"/>
      <c r="Y315" s="7"/>
      <c r="Z315" s="7"/>
      <c r="AA315" s="7"/>
      <c r="AB315" s="7"/>
      <c r="AC315" s="7"/>
      <c r="AD315" s="7"/>
      <c r="AE315" s="7"/>
      <c r="AF315" s="7"/>
      <c r="AG315" s="7"/>
      <c r="AH315" s="7"/>
      <c r="AI315" s="7"/>
      <c r="AJ315" s="7"/>
      <c r="AK315" s="7"/>
      <c r="AL315" s="7"/>
      <c r="AM315" s="7"/>
      <c r="AN315" s="7"/>
      <c r="AO315" s="7"/>
      <c r="AP315" s="7"/>
      <c r="AQ315" s="7"/>
      <c r="AR315" s="7"/>
      <c r="AS315" s="7"/>
    </row>
    <row r="316" spans="5:45" x14ac:dyDescent="0.25">
      <c r="E316" s="6" t="s">
        <v>227</v>
      </c>
      <c r="F316" s="7"/>
      <c r="G316" s="7"/>
      <c r="H316" s="7"/>
      <c r="I316" s="7"/>
      <c r="J316" s="7"/>
      <c r="K316" s="7"/>
      <c r="L316" s="7"/>
      <c r="M316" s="7"/>
      <c r="N316" s="7"/>
      <c r="O316" s="7"/>
      <c r="P316" s="7"/>
      <c r="Q316" s="7"/>
      <c r="R316" s="7"/>
      <c r="S316" s="7"/>
      <c r="T316" s="7"/>
      <c r="U316" s="7"/>
      <c r="V316" s="7"/>
      <c r="W316" s="7"/>
      <c r="X316" s="7"/>
      <c r="Y316" s="7"/>
      <c r="Z316" s="7"/>
      <c r="AA316" s="7"/>
      <c r="AB316" s="7"/>
      <c r="AC316" s="7"/>
      <c r="AD316" s="7"/>
      <c r="AE316" s="7"/>
      <c r="AF316" s="7"/>
      <c r="AG316" s="7"/>
      <c r="AH316" s="7"/>
      <c r="AI316" s="7"/>
      <c r="AJ316" s="7"/>
      <c r="AK316" s="7"/>
      <c r="AL316" s="7"/>
      <c r="AM316" s="7"/>
      <c r="AN316" s="7"/>
      <c r="AO316" s="7"/>
      <c r="AP316" s="7"/>
      <c r="AQ316" s="7"/>
      <c r="AR316" s="7"/>
      <c r="AS316" s="7"/>
    </row>
    <row r="317" spans="5:45" x14ac:dyDescent="0.25">
      <c r="E317" s="6" t="s">
        <v>308</v>
      </c>
      <c r="F317" s="7"/>
      <c r="G317" s="7"/>
      <c r="H317" s="7"/>
      <c r="I317" s="7"/>
      <c r="J317" s="7"/>
      <c r="K317" s="7"/>
      <c r="L317" s="7"/>
      <c r="M317" s="7"/>
      <c r="N317" s="7"/>
      <c r="O317" s="7"/>
      <c r="P317" s="7"/>
      <c r="Q317" s="7"/>
      <c r="R317" s="7"/>
      <c r="S317" s="7"/>
      <c r="T317" s="7"/>
      <c r="U317" s="7"/>
      <c r="V317" s="7"/>
      <c r="W317" s="7"/>
      <c r="X317" s="7"/>
      <c r="Y317" s="7"/>
      <c r="Z317" s="7"/>
      <c r="AA317" s="7"/>
      <c r="AB317" s="7"/>
      <c r="AC317" s="7"/>
      <c r="AD317" s="7"/>
      <c r="AE317" s="7"/>
      <c r="AF317" s="7"/>
      <c r="AG317" s="7"/>
      <c r="AH317" s="7"/>
      <c r="AI317" s="7"/>
      <c r="AJ317" s="7"/>
      <c r="AK317" s="7"/>
      <c r="AL317" s="7"/>
      <c r="AM317" s="7"/>
      <c r="AN317" s="7"/>
      <c r="AO317" s="7"/>
      <c r="AP317" s="7"/>
      <c r="AQ317" s="7"/>
      <c r="AR317" s="7"/>
      <c r="AS317" s="7"/>
    </row>
    <row r="318" spans="5:45" x14ac:dyDescent="0.25">
      <c r="E318" s="6" t="s">
        <v>238</v>
      </c>
      <c r="F318" s="7"/>
      <c r="G318" s="7"/>
      <c r="H318" s="7"/>
      <c r="I318" s="7"/>
      <c r="J318" s="7"/>
      <c r="K318" s="7"/>
      <c r="L318" s="7"/>
      <c r="M318" s="7"/>
      <c r="N318" s="7"/>
      <c r="O318" s="7"/>
      <c r="P318" s="7"/>
      <c r="Q318" s="7"/>
      <c r="R318" s="7"/>
      <c r="S318" s="7"/>
      <c r="T318" s="7"/>
      <c r="U318" s="7"/>
      <c r="V318" s="7"/>
      <c r="W318" s="7"/>
      <c r="X318" s="7"/>
      <c r="Y318" s="7"/>
      <c r="Z318" s="7"/>
      <c r="AA318" s="7"/>
      <c r="AB318" s="7"/>
      <c r="AC318" s="7"/>
      <c r="AD318" s="7"/>
      <c r="AE318" s="7"/>
      <c r="AF318" s="7"/>
      <c r="AG318" s="7"/>
      <c r="AH318" s="7"/>
      <c r="AI318" s="7"/>
      <c r="AJ318" s="7"/>
      <c r="AK318" s="7"/>
      <c r="AL318" s="7"/>
      <c r="AM318" s="7"/>
      <c r="AN318" s="7"/>
      <c r="AO318" s="7"/>
      <c r="AP318" s="7"/>
      <c r="AQ318" s="7"/>
      <c r="AR318" s="7"/>
      <c r="AS318" s="7"/>
    </row>
    <row r="319" spans="5:45" x14ac:dyDescent="0.25">
      <c r="E319" s="6" t="s">
        <v>239</v>
      </c>
      <c r="F319" s="7"/>
      <c r="G319" s="7"/>
      <c r="H319" s="7"/>
      <c r="I319" s="7"/>
      <c r="J319" s="7"/>
      <c r="K319" s="7"/>
      <c r="L319" s="7"/>
      <c r="M319" s="7"/>
      <c r="N319" s="7"/>
      <c r="O319" s="7"/>
      <c r="P319" s="7"/>
      <c r="Q319" s="7"/>
      <c r="R319" s="7"/>
      <c r="S319" s="7"/>
      <c r="T319" s="7"/>
      <c r="U319" s="7"/>
      <c r="V319" s="7"/>
      <c r="W319" s="7"/>
      <c r="X319" s="7"/>
      <c r="Y319" s="7"/>
      <c r="Z319" s="7"/>
      <c r="AA319" s="7"/>
      <c r="AB319" s="7"/>
      <c r="AC319" s="7"/>
      <c r="AD319" s="7"/>
      <c r="AE319" s="7"/>
      <c r="AF319" s="7"/>
      <c r="AG319" s="7"/>
      <c r="AH319" s="7"/>
      <c r="AI319" s="7"/>
      <c r="AJ319" s="7"/>
      <c r="AK319" s="7"/>
      <c r="AL319" s="7"/>
      <c r="AM319" s="7"/>
      <c r="AN319" s="7"/>
      <c r="AO319" s="7"/>
      <c r="AP319" s="7"/>
      <c r="AQ319" s="7"/>
      <c r="AR319" s="7"/>
      <c r="AS319" s="7"/>
    </row>
    <row r="320" spans="5:45" x14ac:dyDescent="0.25">
      <c r="E320" s="6" t="s">
        <v>228</v>
      </c>
      <c r="F320" s="7"/>
      <c r="G320" s="7"/>
      <c r="H320" s="7"/>
      <c r="I320" s="7"/>
      <c r="J320" s="7"/>
      <c r="K320" s="7"/>
      <c r="L320" s="7"/>
      <c r="M320" s="7"/>
      <c r="N320" s="7"/>
      <c r="O320" s="7"/>
      <c r="P320" s="7"/>
      <c r="Q320" s="7"/>
      <c r="R320" s="7"/>
      <c r="S320" s="7"/>
      <c r="T320" s="7"/>
      <c r="U320" s="7"/>
      <c r="V320" s="7"/>
      <c r="W320" s="7"/>
      <c r="X320" s="7"/>
      <c r="Y320" s="7"/>
      <c r="Z320" s="7"/>
      <c r="AA320" s="7"/>
      <c r="AB320" s="7"/>
      <c r="AC320" s="7"/>
      <c r="AD320" s="7"/>
      <c r="AE320" s="7"/>
      <c r="AF320" s="7"/>
      <c r="AG320" s="7"/>
      <c r="AH320" s="7"/>
      <c r="AI320" s="7"/>
      <c r="AJ320" s="7"/>
      <c r="AK320" s="7"/>
      <c r="AL320" s="7"/>
      <c r="AM320" s="7"/>
      <c r="AN320" s="7"/>
      <c r="AO320" s="7"/>
      <c r="AP320" s="7"/>
      <c r="AQ320" s="7"/>
      <c r="AR320" s="7"/>
      <c r="AS320" s="7"/>
    </row>
    <row r="321" spans="5:71" x14ac:dyDescent="0.25">
      <c r="E321" s="6" t="s">
        <v>229</v>
      </c>
      <c r="F321" s="7"/>
      <c r="G321" s="7"/>
      <c r="H321" s="7"/>
      <c r="I321" s="7"/>
      <c r="J321" s="7"/>
      <c r="K321" s="7"/>
      <c r="L321" s="7"/>
      <c r="M321" s="7"/>
      <c r="N321" s="7"/>
      <c r="O321" s="7"/>
      <c r="P321" s="7"/>
      <c r="Q321" s="7"/>
      <c r="R321" s="7"/>
      <c r="S321" s="7"/>
      <c r="T321" s="7"/>
      <c r="U321" s="7"/>
      <c r="V321" s="7"/>
      <c r="W321" s="7"/>
      <c r="X321" s="7"/>
      <c r="Y321" s="7"/>
      <c r="Z321" s="7"/>
      <c r="AA321" s="7"/>
      <c r="AB321" s="7"/>
      <c r="AC321" s="7"/>
      <c r="AD321" s="7"/>
      <c r="AE321" s="7"/>
      <c r="AF321" s="7"/>
      <c r="AG321" s="7"/>
      <c r="AH321" s="7"/>
      <c r="AI321" s="7"/>
      <c r="AJ321" s="7"/>
      <c r="AK321" s="7"/>
      <c r="AL321" s="7"/>
      <c r="AM321" s="7"/>
      <c r="AN321" s="7"/>
      <c r="AO321" s="7"/>
      <c r="AP321" s="7"/>
      <c r="AQ321" s="7"/>
      <c r="AR321" s="7"/>
      <c r="AS321" s="7"/>
    </row>
    <row r="322" spans="5:71" x14ac:dyDescent="0.25">
      <c r="E322" s="6" t="s">
        <v>218</v>
      </c>
      <c r="F322" s="7"/>
      <c r="G322" s="7"/>
      <c r="H322" s="7"/>
      <c r="I322" s="7"/>
      <c r="J322" s="7"/>
      <c r="K322" s="7"/>
      <c r="L322" s="7"/>
      <c r="M322" s="7"/>
      <c r="N322" s="7"/>
      <c r="O322" s="7"/>
      <c r="P322" s="7"/>
      <c r="Q322" s="7"/>
      <c r="R322" s="7"/>
      <c r="S322" s="7"/>
      <c r="T322" s="7"/>
      <c r="U322" s="7"/>
      <c r="V322" s="7"/>
      <c r="W322" s="7"/>
      <c r="X322" s="7"/>
      <c r="Y322" s="7"/>
      <c r="Z322" s="7"/>
      <c r="AA322" s="7"/>
      <c r="AB322" s="7"/>
      <c r="AC322" s="7"/>
      <c r="AD322" s="7"/>
      <c r="AE322" s="7"/>
      <c r="AF322" s="7"/>
      <c r="AG322" s="7"/>
      <c r="AH322" s="7"/>
      <c r="AI322" s="7"/>
      <c r="AJ322" s="7"/>
      <c r="AK322" s="7"/>
      <c r="AL322" s="7"/>
      <c r="AM322" s="7"/>
      <c r="AN322" s="7"/>
      <c r="AO322" s="7"/>
      <c r="AP322" s="7"/>
      <c r="AQ322" s="7"/>
      <c r="AR322" s="7"/>
      <c r="AS322" s="7"/>
    </row>
    <row r="323" spans="5:71" x14ac:dyDescent="0.25">
      <c r="E323" s="6" t="s">
        <v>219</v>
      </c>
      <c r="F323" s="7"/>
      <c r="G323" s="7"/>
      <c r="H323" s="7"/>
      <c r="I323" s="7"/>
      <c r="J323" s="7"/>
      <c r="K323" s="7"/>
      <c r="L323" s="7"/>
      <c r="M323" s="7"/>
      <c r="N323" s="7"/>
      <c r="O323" s="7"/>
      <c r="P323" s="7"/>
      <c r="Q323" s="7"/>
      <c r="R323" s="7"/>
      <c r="S323" s="7"/>
      <c r="T323" s="7"/>
      <c r="U323" s="7"/>
      <c r="V323" s="7"/>
      <c r="W323" s="7"/>
      <c r="X323" s="7"/>
      <c r="Y323" s="7"/>
      <c r="Z323" s="7"/>
      <c r="AA323" s="7"/>
      <c r="AB323" s="7"/>
      <c r="AC323" s="7"/>
      <c r="AD323" s="7"/>
      <c r="AE323" s="7"/>
      <c r="AF323" s="7"/>
      <c r="AG323" s="7"/>
      <c r="AH323" s="7"/>
      <c r="AI323" s="7"/>
      <c r="AJ323" s="7"/>
      <c r="AK323" s="7"/>
      <c r="AL323" s="7"/>
      <c r="AM323" s="7"/>
      <c r="AN323" s="7"/>
      <c r="AO323" s="7"/>
      <c r="AP323" s="7"/>
      <c r="AQ323" s="7"/>
      <c r="AR323" s="7"/>
      <c r="AS323" s="7"/>
    </row>
    <row r="324" spans="5:71" x14ac:dyDescent="0.25">
      <c r="E324" s="6" t="s">
        <v>121</v>
      </c>
      <c r="F324" s="7"/>
      <c r="G324" s="7"/>
      <c r="H324" s="7"/>
      <c r="I324" s="7"/>
      <c r="J324" s="7"/>
      <c r="K324" s="7"/>
      <c r="L324" s="7"/>
      <c r="M324" s="7"/>
      <c r="N324" s="7"/>
      <c r="O324" s="7"/>
      <c r="P324" s="7"/>
      <c r="Q324" s="7"/>
      <c r="R324" s="7"/>
      <c r="S324" s="7"/>
      <c r="T324" s="7"/>
      <c r="U324" s="7"/>
      <c r="V324" s="7"/>
      <c r="W324" s="7"/>
      <c r="X324" s="7"/>
      <c r="Y324" s="7"/>
      <c r="Z324" s="7"/>
      <c r="AA324" s="7"/>
      <c r="AB324" s="7"/>
      <c r="AC324" s="7"/>
      <c r="AD324" s="7"/>
      <c r="AE324" s="7"/>
      <c r="AF324" s="7"/>
      <c r="AG324" s="7"/>
      <c r="AH324" s="7"/>
      <c r="AI324" s="7"/>
      <c r="AJ324" s="7"/>
      <c r="AK324" s="7"/>
      <c r="AL324" s="7"/>
      <c r="AM324" s="7"/>
      <c r="AN324" s="7"/>
      <c r="AO324" s="7"/>
      <c r="AP324" s="7"/>
      <c r="AQ324" s="7"/>
      <c r="AR324" s="7"/>
      <c r="AS324" s="7"/>
    </row>
    <row r="325" spans="5:71" x14ac:dyDescent="0.25">
      <c r="E325" s="6" t="s">
        <v>220</v>
      </c>
      <c r="F325" s="7"/>
      <c r="G325" s="7"/>
      <c r="H325" s="7"/>
      <c r="I325" s="7"/>
      <c r="J325" s="7"/>
      <c r="K325" s="7"/>
      <c r="L325" s="7"/>
      <c r="M325" s="7"/>
      <c r="N325" s="7"/>
      <c r="O325" s="7"/>
      <c r="P325" s="7"/>
      <c r="Q325" s="7"/>
      <c r="R325" s="7"/>
      <c r="S325" s="7"/>
      <c r="T325" s="7"/>
      <c r="U325" s="7"/>
      <c r="V325" s="7"/>
      <c r="W325" s="7"/>
      <c r="X325" s="7"/>
      <c r="Y325" s="7"/>
      <c r="Z325" s="7"/>
      <c r="AA325" s="7"/>
      <c r="AB325" s="7"/>
      <c r="AC325" s="7"/>
      <c r="AD325" s="7"/>
      <c r="AE325" s="7"/>
      <c r="AF325" s="7"/>
      <c r="AG325" s="7"/>
      <c r="AH325" s="7"/>
      <c r="AI325" s="7"/>
      <c r="AJ325" s="7"/>
      <c r="AK325" s="7"/>
      <c r="AL325" s="7"/>
      <c r="AM325" s="7"/>
      <c r="AN325" s="7"/>
      <c r="AO325" s="7"/>
      <c r="AP325" s="7"/>
      <c r="AQ325" s="7"/>
      <c r="AR325" s="7"/>
      <c r="AS325" s="7"/>
    </row>
    <row r="326" spans="5:71" x14ac:dyDescent="0.25">
      <c r="E326" s="6" t="s">
        <v>122</v>
      </c>
      <c r="F326" s="7"/>
      <c r="G326" s="7"/>
      <c r="H326" s="7"/>
      <c r="I326" s="7"/>
      <c r="J326" s="7"/>
      <c r="K326" s="7"/>
      <c r="L326" s="7"/>
      <c r="M326" s="7"/>
      <c r="N326" s="7"/>
      <c r="O326" s="7"/>
      <c r="P326" s="7"/>
      <c r="Q326" s="7"/>
      <c r="R326" s="7"/>
      <c r="S326" s="7"/>
      <c r="T326" s="7"/>
      <c r="U326" s="7"/>
      <c r="V326" s="7"/>
      <c r="W326" s="7"/>
      <c r="X326" s="7"/>
      <c r="Y326" s="7"/>
      <c r="Z326" s="7"/>
      <c r="AA326" s="7"/>
      <c r="AB326" s="7"/>
      <c r="AC326" s="7"/>
      <c r="AD326" s="7"/>
      <c r="AE326" s="7"/>
      <c r="AF326" s="7"/>
      <c r="AG326" s="7"/>
      <c r="AH326" s="7"/>
      <c r="AI326" s="7"/>
      <c r="AJ326" s="7"/>
      <c r="AK326" s="7"/>
      <c r="AL326" s="7"/>
      <c r="AM326" s="7"/>
      <c r="AN326" s="7"/>
      <c r="AO326" s="7"/>
      <c r="AP326" s="7"/>
      <c r="AQ326" s="7"/>
      <c r="AR326" s="7"/>
      <c r="AS326" s="7"/>
    </row>
    <row r="327" spans="5:71" x14ac:dyDescent="0.25">
      <c r="E327" s="6" t="s">
        <v>221</v>
      </c>
      <c r="F327" s="7"/>
      <c r="G327" s="7"/>
      <c r="H327" s="7"/>
      <c r="I327" s="7"/>
      <c r="J327" s="7"/>
      <c r="K327" s="7"/>
      <c r="L327" s="7"/>
      <c r="M327" s="7"/>
      <c r="N327" s="7"/>
      <c r="O327" s="7"/>
      <c r="P327" s="7"/>
      <c r="Q327" s="7"/>
      <c r="R327" s="7"/>
      <c r="S327" s="7"/>
      <c r="T327" s="7"/>
      <c r="U327" s="7"/>
      <c r="V327" s="7"/>
      <c r="W327" s="7"/>
      <c r="X327" s="7"/>
      <c r="Y327" s="7"/>
      <c r="Z327" s="7"/>
      <c r="AA327" s="7"/>
      <c r="AB327" s="7"/>
      <c r="AC327" s="7"/>
      <c r="AD327" s="7"/>
      <c r="AE327" s="7"/>
      <c r="AF327" s="7"/>
      <c r="AG327" s="7"/>
      <c r="AH327" s="7"/>
      <c r="AI327" s="7"/>
      <c r="AJ327" s="7"/>
      <c r="AK327" s="7"/>
      <c r="AL327" s="7"/>
      <c r="AM327" s="7"/>
      <c r="AN327" s="7"/>
      <c r="AO327" s="7"/>
      <c r="AP327" s="7"/>
      <c r="AQ327" s="7"/>
      <c r="AR327" s="7"/>
      <c r="AS327" s="7"/>
    </row>
    <row r="328" spans="5:71" x14ac:dyDescent="0.25">
      <c r="E328" s="6" t="s">
        <v>123</v>
      </c>
      <c r="F328" s="7"/>
      <c r="G328" s="7"/>
      <c r="H328" s="7"/>
      <c r="I328" s="7"/>
      <c r="J328" s="7"/>
      <c r="K328" s="7"/>
      <c r="L328" s="7"/>
      <c r="M328" s="7"/>
      <c r="N328" s="7"/>
      <c r="O328" s="7"/>
      <c r="P328" s="7"/>
      <c r="Q328" s="7"/>
      <c r="R328" s="7"/>
      <c r="S328" s="7"/>
      <c r="T328" s="7"/>
      <c r="U328" s="7"/>
      <c r="V328" s="7"/>
      <c r="W328" s="7"/>
      <c r="X328" s="7"/>
      <c r="Y328" s="7"/>
      <c r="Z328" s="7"/>
      <c r="AA328" s="7"/>
      <c r="AB328" s="7"/>
      <c r="AC328" s="7"/>
      <c r="AD328" s="7"/>
      <c r="AE328" s="7"/>
      <c r="AF328" s="7"/>
      <c r="AG328" s="7"/>
      <c r="AH328" s="7"/>
      <c r="AI328" s="7"/>
      <c r="AJ328" s="7"/>
      <c r="AK328" s="7"/>
      <c r="AL328" s="7"/>
      <c r="AM328" s="7"/>
      <c r="AN328" s="7"/>
      <c r="AO328" s="7"/>
      <c r="AP328" s="7"/>
      <c r="AQ328" s="7"/>
      <c r="AR328" s="7"/>
      <c r="AS328" s="7"/>
    </row>
    <row r="329" spans="5:71" x14ac:dyDescent="0.25">
      <c r="E329" s="6" t="s">
        <v>224</v>
      </c>
      <c r="F329" s="7"/>
      <c r="G329" s="7"/>
      <c r="H329" s="7"/>
      <c r="I329" s="7"/>
      <c r="J329" s="7"/>
      <c r="K329" s="7"/>
      <c r="L329" s="7"/>
      <c r="M329" s="7"/>
      <c r="N329" s="7"/>
      <c r="O329" s="7"/>
      <c r="P329" s="7"/>
      <c r="Q329" s="7"/>
      <c r="R329" s="7"/>
      <c r="S329" s="7"/>
      <c r="T329" s="7"/>
      <c r="U329" s="7"/>
      <c r="V329" s="7"/>
      <c r="W329" s="7"/>
      <c r="X329" s="7"/>
      <c r="Y329" s="7"/>
      <c r="Z329" s="7"/>
      <c r="AA329" s="7"/>
      <c r="AB329" s="7"/>
      <c r="AC329" s="7"/>
      <c r="AD329" s="7"/>
      <c r="AE329" s="7"/>
      <c r="AF329" s="7"/>
      <c r="AG329" s="7"/>
      <c r="AH329" s="7"/>
      <c r="AI329" s="7"/>
      <c r="AJ329" s="7"/>
      <c r="AK329" s="7"/>
      <c r="AL329" s="7"/>
      <c r="AM329" s="7"/>
      <c r="AN329" s="7"/>
      <c r="AO329" s="7"/>
      <c r="AP329" s="7"/>
      <c r="AQ329" s="7"/>
      <c r="AR329" s="7"/>
      <c r="AS329" s="7"/>
    </row>
    <row r="330" spans="5:71" x14ac:dyDescent="0.25">
      <c r="E330" s="6" t="s">
        <v>222</v>
      </c>
      <c r="F330" s="7"/>
      <c r="G330" s="7"/>
      <c r="H330" s="7"/>
      <c r="I330" s="7"/>
      <c r="J330" s="7"/>
      <c r="K330" s="7"/>
      <c r="L330" s="7"/>
      <c r="M330" s="7"/>
      <c r="N330" s="7"/>
      <c r="O330" s="7"/>
      <c r="P330" s="7"/>
      <c r="Q330" s="7"/>
      <c r="R330" s="7"/>
      <c r="S330" s="7"/>
      <c r="T330" s="7"/>
      <c r="U330" s="7"/>
      <c r="V330" s="7"/>
      <c r="W330" s="7"/>
      <c r="X330" s="7"/>
      <c r="Y330" s="7"/>
      <c r="Z330" s="7"/>
      <c r="AA330" s="7"/>
      <c r="AB330" s="7"/>
      <c r="AC330" s="7"/>
      <c r="AD330" s="7"/>
      <c r="AE330" s="7"/>
      <c r="AF330" s="7"/>
      <c r="AG330" s="7"/>
      <c r="AH330" s="7"/>
      <c r="AI330" s="7"/>
      <c r="AJ330" s="7"/>
      <c r="AK330" s="7"/>
      <c r="AL330" s="7"/>
      <c r="AM330" s="7"/>
      <c r="AN330" s="7"/>
      <c r="AO330" s="7"/>
      <c r="AP330" s="7"/>
      <c r="AQ330" s="7"/>
      <c r="AR330" s="7"/>
      <c r="AS330" s="7"/>
    </row>
    <row r="331" spans="5:71" x14ac:dyDescent="0.25">
      <c r="E331" s="6" t="s">
        <v>225</v>
      </c>
      <c r="F331" s="7"/>
      <c r="G331" s="7"/>
      <c r="H331" s="7"/>
      <c r="I331" s="7"/>
      <c r="J331" s="7"/>
      <c r="K331" s="7"/>
      <c r="L331" s="7"/>
      <c r="M331" s="7"/>
      <c r="N331" s="7"/>
      <c r="O331" s="7"/>
      <c r="P331" s="7"/>
      <c r="Q331" s="7"/>
      <c r="R331" s="7"/>
      <c r="S331" s="7"/>
      <c r="T331" s="7"/>
      <c r="U331" s="7"/>
      <c r="V331" s="7"/>
      <c r="W331" s="7"/>
      <c r="X331" s="7"/>
      <c r="Y331" s="7"/>
      <c r="Z331" s="7"/>
      <c r="AA331" s="7"/>
      <c r="AB331" s="7"/>
      <c r="AC331" s="7"/>
      <c r="AD331" s="7"/>
      <c r="AE331" s="7"/>
      <c r="AF331" s="7"/>
      <c r="AG331" s="7"/>
      <c r="AH331" s="7"/>
      <c r="AI331" s="7"/>
      <c r="AJ331" s="7"/>
      <c r="AK331" s="7"/>
      <c r="AL331" s="7"/>
      <c r="AM331" s="7"/>
      <c r="AN331" s="7"/>
      <c r="AO331" s="7"/>
      <c r="AP331" s="7"/>
      <c r="AQ331" s="7"/>
      <c r="AR331" s="7"/>
      <c r="AS331" s="7"/>
    </row>
    <row r="332" spans="5:71" x14ac:dyDescent="0.25">
      <c r="E332" s="6" t="s">
        <v>223</v>
      </c>
      <c r="F332" s="7"/>
      <c r="G332" s="7"/>
      <c r="H332" s="7"/>
      <c r="I332" s="7"/>
      <c r="J332" s="7"/>
      <c r="K332" s="7"/>
      <c r="L332" s="7"/>
      <c r="M332" s="7"/>
      <c r="N332" s="7"/>
      <c r="O332" s="7"/>
      <c r="P332" s="7"/>
      <c r="Q332" s="7"/>
      <c r="R332" s="7"/>
      <c r="S332" s="7"/>
      <c r="T332" s="7"/>
      <c r="U332" s="7"/>
      <c r="V332" s="7"/>
      <c r="W332" s="7"/>
      <c r="X332" s="7"/>
      <c r="Y332" s="7"/>
      <c r="Z332" s="7"/>
      <c r="AA332" s="7"/>
      <c r="AB332" s="7"/>
      <c r="AC332" s="7"/>
      <c r="AD332" s="7"/>
      <c r="AE332" s="7"/>
      <c r="AF332" s="7"/>
      <c r="AG332" s="7"/>
      <c r="AH332" s="7"/>
      <c r="AI332" s="7"/>
      <c r="AJ332" s="7"/>
      <c r="AK332" s="7"/>
      <c r="AL332" s="7"/>
      <c r="AM332" s="7"/>
      <c r="AN332" s="7"/>
      <c r="AO332" s="7"/>
      <c r="AP332" s="7"/>
      <c r="AQ332" s="7"/>
      <c r="AR332" s="7"/>
      <c r="AS332" s="7"/>
    </row>
    <row r="333" spans="5:71" x14ac:dyDescent="0.25">
      <c r="E333" s="6" t="s">
        <v>107</v>
      </c>
      <c r="F333" s="7"/>
      <c r="G333" s="7"/>
      <c r="H333" s="7"/>
      <c r="I333" s="7"/>
      <c r="J333" s="7"/>
      <c r="K333" s="7"/>
      <c r="L333" s="7"/>
      <c r="M333" s="7"/>
      <c r="N333" s="7"/>
      <c r="O333" s="7"/>
      <c r="P333" s="7"/>
      <c r="Q333" s="7"/>
      <c r="R333" s="7"/>
      <c r="S333" s="7"/>
      <c r="T333" s="7"/>
      <c r="U333" s="7"/>
      <c r="V333" s="7"/>
      <c r="W333" s="7"/>
      <c r="X333" s="7"/>
      <c r="Y333" s="7"/>
      <c r="Z333" s="7"/>
      <c r="AA333" s="7"/>
      <c r="AB333" s="7"/>
      <c r="AC333" s="7"/>
      <c r="AD333" s="7"/>
      <c r="AE333" s="7"/>
      <c r="AF333" s="7"/>
      <c r="AG333" s="7"/>
      <c r="AH333" s="7"/>
      <c r="AI333" s="7"/>
      <c r="AJ333" s="7"/>
      <c r="AK333" s="7"/>
      <c r="AL333" s="7"/>
      <c r="AM333" s="7"/>
      <c r="AN333" s="7"/>
      <c r="AO333" s="7"/>
      <c r="AP333" s="7"/>
      <c r="AQ333" s="7"/>
      <c r="AR333" s="7"/>
      <c r="AS333" s="7"/>
    </row>
    <row r="334" spans="5:71" x14ac:dyDescent="0.25">
      <c r="E334" s="6" t="s">
        <v>125</v>
      </c>
      <c r="F334" s="7"/>
      <c r="G334" s="7"/>
      <c r="H334" s="7"/>
      <c r="I334" s="7"/>
      <c r="J334" s="7"/>
      <c r="K334" s="7"/>
      <c r="L334" s="7"/>
      <c r="M334" s="7"/>
      <c r="N334" s="7"/>
      <c r="O334" s="7"/>
      <c r="P334" s="7"/>
      <c r="Q334" s="7"/>
      <c r="R334" s="7"/>
      <c r="S334" s="7"/>
      <c r="T334" s="7"/>
      <c r="U334" s="7"/>
      <c r="V334" s="7"/>
      <c r="W334" s="7"/>
      <c r="X334" s="7"/>
      <c r="Y334" s="7"/>
      <c r="Z334" s="7"/>
      <c r="AA334" s="7"/>
      <c r="AB334" s="7"/>
      <c r="AC334" s="7"/>
      <c r="AD334" s="7"/>
      <c r="AE334" s="7"/>
      <c r="AF334" s="7"/>
      <c r="AG334" s="7"/>
      <c r="AH334" s="7"/>
      <c r="AI334" s="7"/>
      <c r="AJ334" s="7"/>
      <c r="AK334" s="7"/>
      <c r="AL334" s="7"/>
      <c r="AM334" s="7"/>
      <c r="AN334" s="7"/>
      <c r="AO334" s="7"/>
      <c r="AP334" s="7"/>
      <c r="AQ334" s="7"/>
      <c r="AR334" s="7"/>
      <c r="AS334" s="7"/>
    </row>
    <row r="336" spans="5:71" x14ac:dyDescent="0.25">
      <c r="E336" s="1" t="s">
        <v>126</v>
      </c>
      <c r="J336" s="1" t="s">
        <v>190</v>
      </c>
      <c r="M336" s="1" t="s">
        <v>230</v>
      </c>
      <c r="W336" s="1" t="s">
        <v>231</v>
      </c>
      <c r="AA336" s="1" t="s">
        <v>232</v>
      </c>
      <c r="AM336" s="1" t="s">
        <v>102</v>
      </c>
      <c r="AU336" s="1" t="s">
        <v>21</v>
      </c>
      <c r="AY336" s="1" t="s">
        <v>119</v>
      </c>
      <c r="BD336" s="1" t="s">
        <v>233</v>
      </c>
      <c r="BH336" s="1" t="s">
        <v>234</v>
      </c>
      <c r="BL336" s="1" t="s">
        <v>235</v>
      </c>
      <c r="BS336" s="1" t="s">
        <v>236</v>
      </c>
    </row>
    <row r="337" spans="5:72" x14ac:dyDescent="0.25">
      <c r="E337" s="3" t="s">
        <v>306</v>
      </c>
      <c r="J337" s="21" t="s">
        <v>316</v>
      </c>
      <c r="M337" s="3" t="s">
        <v>309</v>
      </c>
      <c r="W337" s="3" t="s">
        <v>310</v>
      </c>
      <c r="AA337" s="3" t="s">
        <v>311</v>
      </c>
      <c r="AM337" s="3" t="s">
        <v>304</v>
      </c>
      <c r="AU337" s="3" t="s">
        <v>305</v>
      </c>
      <c r="AY337" s="21" t="s">
        <v>319</v>
      </c>
      <c r="BD337" s="3" t="s">
        <v>310</v>
      </c>
      <c r="BH337" s="3" t="s">
        <v>127</v>
      </c>
      <c r="BL337" s="24" t="s">
        <v>143</v>
      </c>
      <c r="BS337" s="3" t="s">
        <v>127</v>
      </c>
    </row>
    <row r="338" spans="5:72" x14ac:dyDescent="0.25">
      <c r="E338" s="3" t="s">
        <v>303</v>
      </c>
      <c r="J338" s="21" t="s">
        <v>317</v>
      </c>
      <c r="M338" s="3" t="s">
        <v>312</v>
      </c>
      <c r="W338" s="3" t="s">
        <v>313</v>
      </c>
      <c r="AA338" s="3" t="s">
        <v>311</v>
      </c>
      <c r="AM338" s="3" t="s">
        <v>301</v>
      </c>
      <c r="AU338" s="3" t="s">
        <v>302</v>
      </c>
      <c r="AY338" s="21" t="s">
        <v>320</v>
      </c>
      <c r="BD338" s="3" t="s">
        <v>313</v>
      </c>
      <c r="BH338" s="3" t="s">
        <v>127</v>
      </c>
      <c r="BL338" s="24" t="s">
        <v>143</v>
      </c>
      <c r="BS338" s="3" t="s">
        <v>127</v>
      </c>
    </row>
    <row r="339" spans="5:72" x14ac:dyDescent="0.25">
      <c r="E339" s="3" t="s">
        <v>300</v>
      </c>
      <c r="J339" s="21" t="s">
        <v>318</v>
      </c>
      <c r="M339" s="3" t="s">
        <v>314</v>
      </c>
      <c r="W339" s="3" t="s">
        <v>315</v>
      </c>
      <c r="AA339" s="3" t="s">
        <v>311</v>
      </c>
      <c r="AM339" s="3" t="s">
        <v>298</v>
      </c>
      <c r="AU339" s="3" t="s">
        <v>299</v>
      </c>
      <c r="AY339" s="21" t="s">
        <v>321</v>
      </c>
      <c r="BD339" s="3" t="s">
        <v>315</v>
      </c>
      <c r="BH339" s="3" t="s">
        <v>127</v>
      </c>
      <c r="BL339" s="24" t="s">
        <v>143</v>
      </c>
      <c r="BS339" s="3" t="s">
        <v>127</v>
      </c>
    </row>
    <row r="341" spans="5:72" x14ac:dyDescent="0.25">
      <c r="E341" s="8" t="s">
        <v>7</v>
      </c>
      <c r="F341" s="9"/>
      <c r="G341" s="9"/>
      <c r="H341" s="9"/>
      <c r="I341" s="9"/>
      <c r="J341" s="9"/>
      <c r="K341" s="9"/>
      <c r="L341" s="9"/>
      <c r="M341" s="9"/>
      <c r="N341" s="9"/>
      <c r="O341" s="9"/>
      <c r="P341" s="9"/>
      <c r="Q341" s="9"/>
      <c r="R341" s="9"/>
      <c r="S341" s="9"/>
      <c r="T341" s="9"/>
      <c r="U341" s="9"/>
      <c r="V341" s="9"/>
      <c r="W341" s="9"/>
      <c r="X341" s="9"/>
      <c r="Y341" s="9"/>
      <c r="Z341" s="9"/>
      <c r="AA341" s="9"/>
      <c r="AB341" s="9"/>
      <c r="AC341" s="9"/>
      <c r="AD341" s="9"/>
      <c r="AE341" s="9"/>
      <c r="AF341" s="9"/>
      <c r="AG341" s="9"/>
      <c r="AH341" s="9"/>
      <c r="AI341" s="9"/>
      <c r="AJ341" s="9"/>
      <c r="AK341" s="9"/>
      <c r="AL341" s="9"/>
      <c r="AM341" s="9"/>
      <c r="AN341" s="9"/>
      <c r="AO341" s="9"/>
      <c r="AP341" s="9"/>
      <c r="AQ341" s="9"/>
      <c r="AR341" s="9"/>
      <c r="AS341" s="9"/>
      <c r="AT341" s="9"/>
      <c r="AU341" s="9"/>
      <c r="AV341" s="9"/>
      <c r="AW341" s="9"/>
      <c r="AX341" s="9"/>
      <c r="AY341" s="9"/>
      <c r="AZ341" s="9"/>
      <c r="BA341" s="9"/>
      <c r="BB341" s="9"/>
      <c r="BC341" s="9"/>
      <c r="BD341" s="9"/>
      <c r="BE341" s="9"/>
      <c r="BF341" s="9"/>
      <c r="BG341" s="9"/>
      <c r="BH341" s="9"/>
      <c r="BI341" s="9"/>
      <c r="BJ341" s="9"/>
      <c r="BK341" s="9"/>
      <c r="BL341" s="9"/>
      <c r="BM341" s="9"/>
      <c r="BN341" s="9"/>
      <c r="BO341" s="9"/>
      <c r="BP341" s="9"/>
      <c r="BQ341" s="9"/>
      <c r="BR341" s="9"/>
      <c r="BS341" s="9"/>
      <c r="BT341" s="9"/>
    </row>
    <row r="342" spans="5:72" x14ac:dyDescent="0.25">
      <c r="E342" s="8"/>
      <c r="F342" s="9"/>
      <c r="G342" s="9"/>
      <c r="H342" s="9"/>
      <c r="I342" s="9"/>
      <c r="J342" s="9"/>
      <c r="K342" s="9"/>
      <c r="L342" s="9"/>
      <c r="M342" s="9"/>
      <c r="N342" s="9"/>
      <c r="O342" s="9"/>
      <c r="P342" s="9"/>
      <c r="Q342" s="9"/>
      <c r="R342" s="9"/>
      <c r="S342" s="9"/>
      <c r="T342" s="9"/>
      <c r="U342" s="9"/>
      <c r="V342" s="9"/>
      <c r="W342" s="9"/>
      <c r="X342" s="9"/>
      <c r="Y342" s="9"/>
      <c r="Z342" s="9"/>
      <c r="AA342" s="9"/>
      <c r="AB342" s="9"/>
      <c r="AC342" s="9"/>
      <c r="AD342" s="9"/>
      <c r="AE342" s="9"/>
      <c r="AF342" s="9"/>
      <c r="AG342" s="9"/>
      <c r="AH342" s="9"/>
      <c r="AI342" s="9"/>
      <c r="AJ342" s="9"/>
      <c r="AK342" s="9"/>
      <c r="AL342" s="9"/>
      <c r="AM342" s="9"/>
      <c r="AN342" s="9"/>
      <c r="AO342" s="9"/>
      <c r="AP342" s="9"/>
      <c r="AQ342" s="9"/>
      <c r="AR342" s="9"/>
      <c r="AS342" s="9"/>
      <c r="AT342" s="9"/>
      <c r="AU342" s="9"/>
      <c r="AV342" s="9"/>
      <c r="AW342" s="9"/>
      <c r="AX342" s="9"/>
      <c r="AY342" s="9"/>
      <c r="AZ342" s="9"/>
      <c r="BA342" s="9"/>
      <c r="BB342" s="9"/>
      <c r="BC342" s="9"/>
      <c r="BD342" s="9"/>
      <c r="BE342" s="9"/>
      <c r="BF342" s="9"/>
      <c r="BG342" s="9"/>
      <c r="BH342" s="9"/>
      <c r="BI342" s="9"/>
      <c r="BJ342" s="9"/>
      <c r="BK342" s="9"/>
      <c r="BL342" s="9"/>
      <c r="BM342" s="9"/>
      <c r="BN342" s="9"/>
      <c r="BO342" s="9"/>
      <c r="BP342" s="9"/>
      <c r="BQ342" s="9"/>
      <c r="BR342" s="9"/>
      <c r="BS342" s="9"/>
      <c r="BT342" s="9"/>
    </row>
    <row r="343" spans="5:72" x14ac:dyDescent="0.25">
      <c r="E343" s="25" t="str">
        <f>"update IFINAMS.dbo.ASSET_VEHICLE set PLAT_NO = '" &amp; TRIM(E337) &amp; "', MOD_BY = 'Aryo Budi', MOD_DATE = getdate(), MOD_IP_ADDRESS = 'M-478505' where ASSET_CODE = '" &amp; AY337 &amp; "';"</f>
        <v>update IFINAMS.dbo.ASSET_VEHICLE set PLAT_NO = 'B9375JXS', MOD_BY = 'Aryo Budi', MOD_DATE = getdate(), MOD_IP_ADDRESS = 'M-478505' where ASSET_CODE = '4120034526';</v>
      </c>
      <c r="F343" s="27"/>
      <c r="G343" s="27"/>
      <c r="H343" s="27"/>
      <c r="I343" s="27"/>
      <c r="J343" s="27"/>
      <c r="K343" s="27"/>
      <c r="L343" s="27"/>
      <c r="M343" s="27"/>
      <c r="N343" s="27"/>
      <c r="O343" s="27"/>
      <c r="P343" s="27"/>
      <c r="Q343" s="27"/>
      <c r="R343" s="27"/>
      <c r="S343" s="27"/>
      <c r="T343" s="27"/>
      <c r="U343" s="27"/>
      <c r="V343" s="27"/>
      <c r="W343" s="27"/>
      <c r="X343" s="27"/>
      <c r="Y343" s="27"/>
      <c r="Z343" s="27"/>
      <c r="AA343" s="27"/>
      <c r="AB343" s="27"/>
      <c r="AC343" s="27"/>
      <c r="AD343" s="27"/>
      <c r="AE343" s="27"/>
      <c r="AF343" s="27"/>
      <c r="AG343" s="27"/>
      <c r="AH343" s="27"/>
      <c r="AI343" s="27"/>
      <c r="AJ343" s="27"/>
      <c r="AK343" s="27"/>
      <c r="AL343" s="27"/>
      <c r="AM343" s="27"/>
      <c r="AN343" s="27"/>
      <c r="AO343" s="27"/>
      <c r="AP343" s="27"/>
      <c r="AQ343" s="27"/>
      <c r="AR343" s="27"/>
      <c r="AS343" s="27"/>
      <c r="AT343" s="27"/>
      <c r="AU343" s="27"/>
      <c r="AV343" s="27"/>
      <c r="AW343" s="27"/>
      <c r="AX343" s="27"/>
      <c r="AY343" s="27"/>
      <c r="AZ343" s="27"/>
      <c r="BA343" s="27"/>
      <c r="BB343" s="27"/>
      <c r="BC343" s="27"/>
      <c r="BD343" s="27"/>
      <c r="BE343" s="27"/>
      <c r="BF343" s="27"/>
      <c r="BG343" s="27"/>
      <c r="BH343" s="27"/>
      <c r="BI343" s="27"/>
      <c r="BJ343" s="27"/>
      <c r="BK343" s="27"/>
      <c r="BL343" s="27"/>
      <c r="BM343" s="27"/>
      <c r="BN343" s="27"/>
      <c r="BO343" s="27"/>
      <c r="BP343" s="27"/>
      <c r="BQ343" s="27"/>
      <c r="BR343" s="27"/>
      <c r="BS343" s="27"/>
      <c r="BT343" s="27"/>
    </row>
    <row r="344" spans="5:72" x14ac:dyDescent="0.25">
      <c r="E344" s="25" t="str">
        <f>"update IFINAMS.dbo.ASSET_VEHICLE set PLAT_NO = '" &amp; TRIM(E338) &amp; "', MOD_BY = 'Aryo Budi', MOD_DATE = getdate(), MOD_IP_ADDRESS = 'M-478505' where ASSET_CODE = '" &amp; AY338 &amp; "';"</f>
        <v>update IFINAMS.dbo.ASSET_VEHICLE set PLAT_NO = 'B9376JXS', MOD_BY = 'Aryo Budi', MOD_DATE = getdate(), MOD_IP_ADDRESS = 'M-478505' where ASSET_CODE = '4120034528';</v>
      </c>
      <c r="F344" s="27"/>
      <c r="G344" s="27"/>
      <c r="H344" s="27"/>
      <c r="I344" s="27"/>
      <c r="J344" s="27"/>
      <c r="K344" s="27"/>
      <c r="L344" s="27"/>
      <c r="M344" s="27"/>
      <c r="N344" s="27"/>
      <c r="O344" s="27"/>
      <c r="P344" s="27"/>
      <c r="Q344" s="27"/>
      <c r="R344" s="27"/>
      <c r="S344" s="27"/>
      <c r="T344" s="27"/>
      <c r="U344" s="27"/>
      <c r="V344" s="27"/>
      <c r="W344" s="27"/>
      <c r="X344" s="27"/>
      <c r="Y344" s="27"/>
      <c r="Z344" s="27"/>
      <c r="AA344" s="27"/>
      <c r="AB344" s="27"/>
      <c r="AC344" s="27"/>
      <c r="AD344" s="27"/>
      <c r="AE344" s="27"/>
      <c r="AF344" s="27"/>
      <c r="AG344" s="27"/>
      <c r="AH344" s="27"/>
      <c r="AI344" s="27"/>
      <c r="AJ344" s="27"/>
      <c r="AK344" s="27"/>
      <c r="AL344" s="27"/>
      <c r="AM344" s="27"/>
      <c r="AN344" s="27"/>
      <c r="AO344" s="27"/>
      <c r="AP344" s="27"/>
      <c r="AQ344" s="27"/>
      <c r="AR344" s="27"/>
      <c r="AS344" s="27"/>
      <c r="AT344" s="27"/>
      <c r="AU344" s="27"/>
      <c r="AV344" s="27"/>
      <c r="AW344" s="27"/>
      <c r="AX344" s="27"/>
      <c r="AY344" s="27"/>
      <c r="AZ344" s="27"/>
      <c r="BA344" s="27"/>
      <c r="BB344" s="27"/>
      <c r="BC344" s="27"/>
      <c r="BD344" s="27"/>
      <c r="BE344" s="27"/>
      <c r="BF344" s="27"/>
      <c r="BG344" s="27"/>
      <c r="BH344" s="27"/>
      <c r="BI344" s="27"/>
      <c r="BJ344" s="27"/>
      <c r="BK344" s="27"/>
      <c r="BL344" s="27"/>
      <c r="BM344" s="27"/>
      <c r="BN344" s="27"/>
      <c r="BO344" s="27"/>
      <c r="BP344" s="27"/>
      <c r="BQ344" s="27"/>
      <c r="BR344" s="27"/>
      <c r="BS344" s="27"/>
      <c r="BT344" s="27"/>
    </row>
    <row r="345" spans="5:72" x14ac:dyDescent="0.25">
      <c r="E345" s="25" t="str">
        <f>"update IFINAMS.dbo.ASSET_VEHICLE set PLAT_NO = '" &amp; TRIM(E339) &amp; "', MOD_BY = 'Aryo Budi', MOD_DATE = getdate(), MOD_IP_ADDRESS = 'M-478505' where ASSET_CODE = '" &amp; AY339 &amp; "';"</f>
        <v>update IFINAMS.dbo.ASSET_VEHICLE set PLAT_NO = 'B9377JXS', MOD_BY = 'Aryo Budi', MOD_DATE = getdate(), MOD_IP_ADDRESS = 'M-478505' where ASSET_CODE = '4120034594';</v>
      </c>
      <c r="F345" s="27"/>
      <c r="G345" s="27"/>
      <c r="H345" s="27"/>
      <c r="I345" s="27"/>
      <c r="J345" s="27"/>
      <c r="K345" s="27"/>
      <c r="L345" s="27"/>
      <c r="M345" s="27"/>
      <c r="N345" s="27"/>
      <c r="O345" s="27"/>
      <c r="P345" s="27"/>
      <c r="Q345" s="27"/>
      <c r="R345" s="27"/>
      <c r="S345" s="27"/>
      <c r="T345" s="27"/>
      <c r="U345" s="27"/>
      <c r="V345" s="27"/>
      <c r="W345" s="27"/>
      <c r="X345" s="27"/>
      <c r="Y345" s="27"/>
      <c r="Z345" s="27"/>
      <c r="AA345" s="27"/>
      <c r="AB345" s="27"/>
      <c r="AC345" s="27"/>
      <c r="AD345" s="27"/>
      <c r="AE345" s="27"/>
      <c r="AF345" s="27"/>
      <c r="AG345" s="27"/>
      <c r="AH345" s="27"/>
      <c r="AI345" s="27"/>
      <c r="AJ345" s="27"/>
      <c r="AK345" s="27"/>
      <c r="AL345" s="27"/>
      <c r="AM345" s="27"/>
      <c r="AN345" s="27"/>
      <c r="AO345" s="27"/>
      <c r="AP345" s="27"/>
      <c r="AQ345" s="27"/>
      <c r="AR345" s="27"/>
      <c r="AS345" s="27"/>
      <c r="AT345" s="27"/>
      <c r="AU345" s="27"/>
      <c r="AV345" s="27"/>
      <c r="AW345" s="27"/>
      <c r="AX345" s="27"/>
      <c r="AY345" s="27"/>
      <c r="AZ345" s="27"/>
      <c r="BA345" s="27"/>
      <c r="BB345" s="27"/>
      <c r="BC345" s="27"/>
      <c r="BD345" s="27"/>
      <c r="BE345" s="27"/>
      <c r="BF345" s="27"/>
      <c r="BG345" s="27"/>
      <c r="BH345" s="27"/>
      <c r="BI345" s="27"/>
      <c r="BJ345" s="27"/>
      <c r="BK345" s="27"/>
      <c r="BL345" s="27"/>
      <c r="BM345" s="27"/>
      <c r="BN345" s="27"/>
      <c r="BO345" s="27"/>
      <c r="BP345" s="27"/>
      <c r="BQ345" s="27"/>
      <c r="BR345" s="27"/>
      <c r="BS345" s="27"/>
      <c r="BT345" s="27"/>
    </row>
    <row r="346" spans="5:72" x14ac:dyDescent="0.25">
      <c r="E346" s="8"/>
      <c r="F346" s="9"/>
      <c r="G346" s="9"/>
      <c r="H346" s="9"/>
      <c r="I346" s="9"/>
      <c r="J346" s="9"/>
      <c r="K346" s="9"/>
      <c r="L346" s="9"/>
      <c r="M346" s="9"/>
      <c r="N346" s="9"/>
      <c r="O346" s="9"/>
      <c r="P346" s="9"/>
      <c r="Q346" s="9"/>
      <c r="R346" s="9"/>
      <c r="S346" s="9"/>
      <c r="T346" s="9"/>
      <c r="U346" s="9"/>
      <c r="V346" s="9"/>
      <c r="W346" s="9"/>
      <c r="X346" s="9"/>
      <c r="Y346" s="9"/>
      <c r="Z346" s="9"/>
      <c r="AA346" s="9"/>
      <c r="AB346" s="9"/>
      <c r="AC346" s="9"/>
      <c r="AD346" s="9"/>
      <c r="AE346" s="9"/>
      <c r="AF346" s="9"/>
      <c r="AG346" s="9"/>
      <c r="AH346" s="9"/>
      <c r="AI346" s="9"/>
      <c r="AJ346" s="9"/>
      <c r="AK346" s="9"/>
      <c r="AL346" s="9"/>
      <c r="AM346" s="9"/>
      <c r="AN346" s="9"/>
      <c r="AO346" s="9"/>
      <c r="AP346" s="9"/>
      <c r="AQ346" s="9"/>
      <c r="AR346" s="9"/>
      <c r="AS346" s="9"/>
      <c r="AT346" s="9"/>
      <c r="AU346" s="9"/>
      <c r="AV346" s="9"/>
      <c r="AW346" s="9"/>
      <c r="AX346" s="9"/>
      <c r="AY346" s="9"/>
      <c r="AZ346" s="9"/>
      <c r="BA346" s="9"/>
      <c r="BB346" s="9"/>
      <c r="BC346" s="9"/>
      <c r="BD346" s="9"/>
      <c r="BE346" s="9"/>
      <c r="BF346" s="9"/>
      <c r="BG346" s="9"/>
      <c r="BH346" s="9"/>
      <c r="BI346" s="9"/>
      <c r="BJ346" s="9"/>
      <c r="BK346" s="9"/>
      <c r="BL346" s="9"/>
      <c r="BM346" s="9"/>
      <c r="BN346" s="9"/>
      <c r="BO346" s="9"/>
      <c r="BP346" s="9"/>
      <c r="BQ346" s="9"/>
      <c r="BR346" s="9"/>
      <c r="BS346" s="9"/>
      <c r="BT346" s="9"/>
    </row>
    <row r="347" spans="5:72" x14ac:dyDescent="0.25">
      <c r="E347" s="8" t="s">
        <v>13</v>
      </c>
      <c r="F347" s="9"/>
      <c r="G347" s="9"/>
      <c r="H347" s="9"/>
      <c r="I347" s="9"/>
      <c r="J347" s="9"/>
      <c r="K347" s="9"/>
      <c r="L347" s="9"/>
      <c r="M347" s="9"/>
      <c r="N347" s="9"/>
      <c r="O347" s="9"/>
      <c r="P347" s="9"/>
      <c r="Q347" s="9"/>
      <c r="R347" s="9"/>
      <c r="S347" s="9"/>
      <c r="T347" s="9"/>
      <c r="U347" s="9"/>
      <c r="V347" s="9"/>
      <c r="W347" s="9"/>
      <c r="X347" s="9"/>
      <c r="Y347" s="9"/>
      <c r="Z347" s="9"/>
      <c r="AA347" s="9"/>
      <c r="AB347" s="9"/>
      <c r="AC347" s="9"/>
      <c r="AD347" s="9"/>
      <c r="AE347" s="9"/>
      <c r="AF347" s="9"/>
      <c r="AG347" s="9"/>
      <c r="AH347" s="9"/>
      <c r="AI347" s="9"/>
      <c r="AJ347" s="9"/>
      <c r="AK347" s="9"/>
      <c r="AL347" s="9"/>
      <c r="AM347" s="9"/>
      <c r="AN347" s="9"/>
      <c r="AO347" s="9"/>
      <c r="AP347" s="9"/>
      <c r="AQ347" s="9"/>
      <c r="AR347" s="9"/>
      <c r="AS347" s="9"/>
      <c r="AT347" s="9"/>
      <c r="AU347" s="9"/>
      <c r="AV347" s="9"/>
      <c r="AW347" s="9"/>
      <c r="AX347" s="9"/>
      <c r="AY347" s="9"/>
      <c r="AZ347" s="9"/>
      <c r="BA347" s="9"/>
      <c r="BB347" s="9"/>
      <c r="BC347" s="9"/>
      <c r="BD347" s="9"/>
      <c r="BE347" s="9"/>
      <c r="BF347" s="9"/>
      <c r="BG347" s="9"/>
      <c r="BH347" s="9"/>
      <c r="BI347" s="9"/>
      <c r="BJ347" s="9"/>
      <c r="BK347" s="9"/>
      <c r="BL347" s="9"/>
      <c r="BM347" s="9"/>
      <c r="BN347" s="9"/>
      <c r="BO347" s="9"/>
      <c r="BP347" s="9"/>
      <c r="BQ347" s="9"/>
      <c r="BR347" s="9"/>
      <c r="BS347" s="9"/>
      <c r="BT347" s="9"/>
    </row>
    <row r="348" spans="5:72" x14ac:dyDescent="0.25">
      <c r="E348" s="8" t="s">
        <v>9</v>
      </c>
      <c r="F348" s="9"/>
      <c r="G348" s="9"/>
      <c r="H348" s="9"/>
      <c r="I348" s="9"/>
      <c r="J348" s="9"/>
      <c r="K348" s="9"/>
      <c r="L348" s="9"/>
      <c r="M348" s="9"/>
      <c r="N348" s="9"/>
      <c r="O348" s="9"/>
      <c r="P348" s="9"/>
      <c r="Q348" s="9"/>
      <c r="R348" s="9"/>
      <c r="S348" s="9"/>
      <c r="T348" s="9"/>
      <c r="U348" s="9"/>
      <c r="V348" s="9"/>
      <c r="W348" s="9"/>
      <c r="X348" s="9"/>
      <c r="Y348" s="9"/>
      <c r="Z348" s="9"/>
      <c r="AA348" s="9"/>
      <c r="AB348" s="9"/>
      <c r="AC348" s="9"/>
      <c r="AD348" s="9"/>
      <c r="AE348" s="9"/>
      <c r="AF348" s="9"/>
      <c r="AG348" s="9"/>
      <c r="AH348" s="9"/>
      <c r="AI348" s="9"/>
      <c r="AJ348" s="9"/>
      <c r="AK348" s="9"/>
      <c r="AL348" s="9"/>
      <c r="AM348" s="9"/>
      <c r="AN348" s="9"/>
      <c r="AO348" s="9"/>
      <c r="AP348" s="9"/>
      <c r="AQ348" s="9"/>
      <c r="AR348" s="9"/>
      <c r="AS348" s="9"/>
      <c r="AT348" s="9"/>
      <c r="AU348" s="9"/>
      <c r="AV348" s="9"/>
      <c r="AW348" s="9"/>
      <c r="AX348" s="9"/>
      <c r="AY348" s="9"/>
      <c r="AZ348" s="9"/>
      <c r="BA348" s="9"/>
      <c r="BB348" s="9"/>
      <c r="BC348" s="9"/>
      <c r="BD348" s="9"/>
      <c r="BE348" s="9"/>
      <c r="BF348" s="9"/>
      <c r="BG348" s="9"/>
      <c r="BH348" s="9"/>
      <c r="BI348" s="9"/>
      <c r="BJ348" s="9"/>
      <c r="BK348" s="9"/>
      <c r="BL348" s="9"/>
      <c r="BM348" s="9"/>
      <c r="BN348" s="9"/>
      <c r="BO348" s="9"/>
      <c r="BP348" s="9"/>
      <c r="BQ348" s="9"/>
      <c r="BR348" s="9"/>
      <c r="BS348" s="9"/>
      <c r="BT348" s="9"/>
    </row>
    <row r="350" spans="5:72" x14ac:dyDescent="0.25">
      <c r="E350" s="1" t="s">
        <v>3</v>
      </c>
      <c r="BR350" s="1" t="s">
        <v>4</v>
      </c>
    </row>
    <row r="394" spans="5:45" x14ac:dyDescent="0.25">
      <c r="E394" s="6" t="s">
        <v>1</v>
      </c>
      <c r="F394" s="7"/>
      <c r="G394" s="7"/>
      <c r="H394" s="7"/>
      <c r="I394" s="7"/>
      <c r="J394" s="7"/>
      <c r="K394" s="7"/>
      <c r="L394" s="7"/>
      <c r="M394" s="7"/>
      <c r="N394" s="7"/>
      <c r="O394" s="7"/>
      <c r="P394" s="7"/>
      <c r="Q394" s="7"/>
      <c r="R394" s="7"/>
      <c r="S394" s="7"/>
      <c r="T394" s="7"/>
      <c r="U394" s="7"/>
      <c r="V394" s="7"/>
      <c r="W394" s="7"/>
      <c r="X394" s="7"/>
      <c r="Y394" s="7"/>
      <c r="Z394" s="7"/>
      <c r="AA394" s="7"/>
      <c r="AB394" s="7"/>
      <c r="AC394" s="7"/>
      <c r="AD394" s="7"/>
      <c r="AE394" s="7"/>
      <c r="AF394" s="7"/>
      <c r="AG394" s="7"/>
      <c r="AH394" s="7"/>
      <c r="AI394" s="7"/>
      <c r="AJ394" s="7"/>
      <c r="AK394" s="7"/>
      <c r="AL394" s="7"/>
      <c r="AM394" s="7"/>
      <c r="AN394" s="7"/>
      <c r="AO394" s="7"/>
      <c r="AP394" s="7"/>
      <c r="AQ394" s="7"/>
      <c r="AR394" s="7"/>
      <c r="AS394" s="7"/>
    </row>
    <row r="395" spans="5:45" x14ac:dyDescent="0.25">
      <c r="E395" s="6" t="s">
        <v>307</v>
      </c>
      <c r="F395" s="7"/>
      <c r="G395" s="7"/>
      <c r="H395" s="7"/>
      <c r="I395" s="7"/>
      <c r="J395" s="7"/>
      <c r="K395" s="7"/>
      <c r="L395" s="7"/>
      <c r="M395" s="7"/>
      <c r="N395" s="7"/>
      <c r="O395" s="7"/>
      <c r="P395" s="7"/>
      <c r="Q395" s="7"/>
      <c r="R395" s="7"/>
      <c r="S395" s="7"/>
      <c r="T395" s="7"/>
      <c r="U395" s="7"/>
      <c r="V395" s="7"/>
      <c r="W395" s="7"/>
      <c r="X395" s="7"/>
      <c r="Y395" s="7"/>
      <c r="Z395" s="7"/>
      <c r="AA395" s="7"/>
      <c r="AB395" s="7"/>
      <c r="AC395" s="7"/>
      <c r="AD395" s="7"/>
      <c r="AE395" s="7"/>
      <c r="AF395" s="7"/>
      <c r="AG395" s="7"/>
      <c r="AH395" s="7"/>
      <c r="AI395" s="7"/>
      <c r="AJ395" s="7"/>
      <c r="AK395" s="7"/>
      <c r="AL395" s="7"/>
      <c r="AM395" s="7"/>
      <c r="AN395" s="7"/>
      <c r="AO395" s="7"/>
      <c r="AP395" s="7"/>
      <c r="AQ395" s="7"/>
      <c r="AR395" s="7"/>
      <c r="AS395" s="7"/>
    </row>
    <row r="396" spans="5:45" x14ac:dyDescent="0.25">
      <c r="E396" s="6" t="s">
        <v>188</v>
      </c>
      <c r="F396" s="7"/>
      <c r="G396" s="7"/>
      <c r="H396" s="7"/>
      <c r="I396" s="7"/>
      <c r="J396" s="7"/>
      <c r="K396" s="7"/>
      <c r="L396" s="7"/>
      <c r="M396" s="7"/>
      <c r="N396" s="7"/>
      <c r="O396" s="7"/>
      <c r="P396" s="7"/>
      <c r="Q396" s="7"/>
      <c r="R396" s="7"/>
      <c r="S396" s="7"/>
      <c r="T396" s="7"/>
      <c r="U396" s="7"/>
      <c r="V396" s="7"/>
      <c r="W396" s="7"/>
      <c r="X396" s="7"/>
      <c r="Y396" s="7"/>
      <c r="Z396" s="7"/>
      <c r="AA396" s="7"/>
      <c r="AB396" s="7"/>
      <c r="AC396" s="7"/>
      <c r="AD396" s="7"/>
      <c r="AE396" s="7"/>
      <c r="AF396" s="7"/>
      <c r="AG396" s="7"/>
      <c r="AH396" s="7"/>
      <c r="AI396" s="7"/>
      <c r="AJ396" s="7"/>
      <c r="AK396" s="7"/>
      <c r="AL396" s="7"/>
      <c r="AM396" s="7"/>
      <c r="AN396" s="7"/>
      <c r="AO396" s="7"/>
      <c r="AP396" s="7"/>
      <c r="AQ396" s="7"/>
      <c r="AR396" s="7"/>
      <c r="AS396" s="7"/>
    </row>
    <row r="397" spans="5:45" x14ac:dyDescent="0.25">
      <c r="E397" s="6"/>
      <c r="F397" s="7"/>
      <c r="G397" s="7"/>
      <c r="H397" s="7"/>
      <c r="I397" s="7"/>
      <c r="J397" s="7"/>
      <c r="K397" s="7"/>
      <c r="L397" s="7"/>
      <c r="M397" s="7"/>
      <c r="N397" s="7"/>
      <c r="O397" s="7"/>
      <c r="P397" s="7"/>
      <c r="Q397" s="7"/>
      <c r="R397" s="7"/>
      <c r="S397" s="7"/>
      <c r="T397" s="7"/>
      <c r="U397" s="7"/>
      <c r="V397" s="7"/>
      <c r="W397" s="7"/>
      <c r="X397" s="7"/>
      <c r="Y397" s="7"/>
      <c r="Z397" s="7"/>
      <c r="AA397" s="7"/>
      <c r="AB397" s="7"/>
      <c r="AC397" s="7"/>
      <c r="AD397" s="7"/>
      <c r="AE397" s="7"/>
      <c r="AF397" s="7"/>
      <c r="AG397" s="7"/>
      <c r="AH397" s="7"/>
      <c r="AI397" s="7"/>
      <c r="AJ397" s="7"/>
      <c r="AK397" s="7"/>
      <c r="AL397" s="7"/>
      <c r="AM397" s="7"/>
      <c r="AN397" s="7"/>
      <c r="AO397" s="7"/>
      <c r="AP397" s="7"/>
      <c r="AQ397" s="7"/>
      <c r="AR397" s="7"/>
      <c r="AS397" s="7"/>
    </row>
    <row r="398" spans="5:45" x14ac:dyDescent="0.25">
      <c r="E398" s="6" t="s">
        <v>11</v>
      </c>
      <c r="F398" s="7"/>
      <c r="G398" s="7"/>
      <c r="H398" s="7"/>
      <c r="I398" s="7"/>
      <c r="J398" s="7"/>
      <c r="K398" s="7"/>
      <c r="L398" s="7"/>
      <c r="M398" s="7"/>
      <c r="N398" s="7"/>
      <c r="O398" s="7"/>
      <c r="P398" s="7"/>
      <c r="Q398" s="7"/>
      <c r="R398" s="7"/>
      <c r="S398" s="7"/>
      <c r="T398" s="7"/>
      <c r="U398" s="7"/>
      <c r="V398" s="7"/>
      <c r="W398" s="7"/>
      <c r="X398" s="7"/>
      <c r="Y398" s="7"/>
      <c r="Z398" s="7"/>
      <c r="AA398" s="7"/>
      <c r="AB398" s="7"/>
      <c r="AC398" s="7"/>
      <c r="AD398" s="7"/>
      <c r="AE398" s="7"/>
      <c r="AF398" s="7"/>
      <c r="AG398" s="7"/>
      <c r="AH398" s="7"/>
      <c r="AI398" s="7"/>
      <c r="AJ398" s="7"/>
      <c r="AK398" s="7"/>
      <c r="AL398" s="7"/>
      <c r="AM398" s="7"/>
      <c r="AN398" s="7"/>
      <c r="AO398" s="7"/>
      <c r="AP398" s="7"/>
      <c r="AQ398" s="7"/>
      <c r="AR398" s="7"/>
      <c r="AS398" s="7"/>
    </row>
    <row r="399" spans="5:45" x14ac:dyDescent="0.25">
      <c r="E399" s="6" t="s">
        <v>5</v>
      </c>
      <c r="F399" s="7"/>
      <c r="G399" s="7"/>
      <c r="H399" s="7"/>
      <c r="I399" s="7"/>
      <c r="J399" s="7"/>
      <c r="K399" s="7"/>
      <c r="L399" s="7"/>
      <c r="M399" s="7"/>
      <c r="N399" s="7"/>
      <c r="O399" s="7"/>
      <c r="P399" s="7"/>
      <c r="Q399" s="7"/>
      <c r="R399" s="7"/>
      <c r="S399" s="7"/>
      <c r="T399" s="7"/>
      <c r="U399" s="7"/>
      <c r="V399" s="7"/>
      <c r="W399" s="7"/>
      <c r="X399" s="7"/>
      <c r="Y399" s="7"/>
      <c r="Z399" s="7"/>
      <c r="AA399" s="7"/>
      <c r="AB399" s="7"/>
      <c r="AC399" s="7"/>
      <c r="AD399" s="7"/>
      <c r="AE399" s="7"/>
      <c r="AF399" s="7"/>
      <c r="AG399" s="7"/>
      <c r="AH399" s="7"/>
      <c r="AI399" s="7"/>
      <c r="AJ399" s="7"/>
      <c r="AK399" s="7"/>
      <c r="AL399" s="7"/>
      <c r="AM399" s="7"/>
      <c r="AN399" s="7"/>
      <c r="AO399" s="7"/>
      <c r="AP399" s="7"/>
      <c r="AQ399" s="7"/>
      <c r="AR399" s="7"/>
      <c r="AS399" s="7"/>
    </row>
    <row r="400" spans="5:45" x14ac:dyDescent="0.25">
      <c r="E400" s="26" t="str">
        <f>"select '" &amp; TRIM(E298) &amp; "' CHASSIS_NO, '" &amp; TRIM(M298) &amp; "' PLAT_NO_OLD, '" &amp; TRIM(S298) &amp; "' PLAT_NO_NEW union all"</f>
        <v>select 'MHMFM517FKK001455' CHASSIS_NO, 'B9465CXS' PLAT_NO_OLD, 'B9377JXS' PLAT_NO_NEW union all</v>
      </c>
      <c r="F400" s="19"/>
      <c r="G400" s="19"/>
      <c r="H400" s="19"/>
      <c r="I400" s="19"/>
      <c r="J400" s="19"/>
      <c r="K400" s="19"/>
      <c r="L400" s="19"/>
      <c r="M400" s="19"/>
      <c r="N400" s="19"/>
      <c r="O400" s="19"/>
      <c r="P400" s="19"/>
      <c r="Q400" s="19"/>
      <c r="R400" s="19"/>
      <c r="S400" s="19"/>
      <c r="T400" s="19"/>
      <c r="U400" s="19"/>
      <c r="V400" s="19"/>
      <c r="W400" s="19"/>
      <c r="X400" s="19"/>
      <c r="Y400" s="19"/>
      <c r="Z400" s="19"/>
      <c r="AA400" s="19"/>
      <c r="AB400" s="19"/>
      <c r="AC400" s="19"/>
      <c r="AD400" s="19"/>
      <c r="AE400" s="19"/>
      <c r="AF400" s="19"/>
      <c r="AG400" s="19"/>
      <c r="AH400" s="19"/>
      <c r="AI400" s="19"/>
      <c r="AJ400" s="19"/>
      <c r="AK400" s="19"/>
      <c r="AL400" s="19"/>
      <c r="AM400" s="19"/>
      <c r="AN400" s="19"/>
      <c r="AO400" s="19"/>
      <c r="AP400" s="19"/>
      <c r="AQ400" s="19"/>
      <c r="AR400" s="19"/>
      <c r="AS400" s="19"/>
    </row>
    <row r="401" spans="5:45" x14ac:dyDescent="0.25">
      <c r="E401" s="26" t="str">
        <f>"select '" &amp; TRIM(E299) &amp; "' CHASSIS_NO, '" &amp; TRIM(M299) &amp; "' PLAT_NO_OLD, '" &amp; TRIM(S299) &amp; "' PLAT_NO_NEW union all"</f>
        <v>select 'MHMFM517FKK001435' CHASSIS_NO, 'B9459CXS' PLAT_NO_OLD, 'B9376JXS' PLAT_NO_NEW union all</v>
      </c>
      <c r="F401" s="19"/>
      <c r="G401" s="19"/>
      <c r="H401" s="19"/>
      <c r="I401" s="19"/>
      <c r="J401" s="19"/>
      <c r="K401" s="19"/>
      <c r="L401" s="19"/>
      <c r="M401" s="19"/>
      <c r="N401" s="19"/>
      <c r="O401" s="19"/>
      <c r="P401" s="19"/>
      <c r="Q401" s="19"/>
      <c r="R401" s="19"/>
      <c r="S401" s="19"/>
      <c r="T401" s="19"/>
      <c r="U401" s="19"/>
      <c r="V401" s="19"/>
      <c r="W401" s="19"/>
      <c r="X401" s="19"/>
      <c r="Y401" s="19"/>
      <c r="Z401" s="19"/>
      <c r="AA401" s="19"/>
      <c r="AB401" s="19"/>
      <c r="AC401" s="19"/>
      <c r="AD401" s="19"/>
      <c r="AE401" s="19"/>
      <c r="AF401" s="19"/>
      <c r="AG401" s="19"/>
      <c r="AH401" s="19"/>
      <c r="AI401" s="19"/>
      <c r="AJ401" s="19"/>
      <c r="AK401" s="19"/>
      <c r="AL401" s="19"/>
      <c r="AM401" s="19"/>
      <c r="AN401" s="19"/>
      <c r="AO401" s="19"/>
      <c r="AP401" s="19"/>
      <c r="AQ401" s="19"/>
      <c r="AR401" s="19"/>
      <c r="AS401" s="19"/>
    </row>
    <row r="402" spans="5:45" x14ac:dyDescent="0.25">
      <c r="E402" s="26" t="str">
        <f>"select '" &amp; TRIM(E300) &amp; "' CHASSIS_NO, '" &amp; TRIM(M300) &amp; "' PLAT_NO_OLD, '" &amp; TRIM(S300) &amp; "' PLAT_NO_NEW union all"</f>
        <v>select 'MHMFM517FKK001418' CHASSIS_NO, 'B9461CXS' PLAT_NO_OLD, 'B9375JXS' PLAT_NO_NEW union all</v>
      </c>
      <c r="F402" s="19"/>
      <c r="G402" s="19"/>
      <c r="H402" s="19"/>
      <c r="I402" s="19"/>
      <c r="J402" s="19"/>
      <c r="K402" s="19"/>
      <c r="L402" s="19"/>
      <c r="M402" s="19"/>
      <c r="N402" s="19"/>
      <c r="O402" s="19"/>
      <c r="P402" s="19"/>
      <c r="Q402" s="19"/>
      <c r="R402" s="19"/>
      <c r="S402" s="19"/>
      <c r="T402" s="19"/>
      <c r="U402" s="19"/>
      <c r="V402" s="19"/>
      <c r="W402" s="19"/>
      <c r="X402" s="19"/>
      <c r="Y402" s="19"/>
      <c r="Z402" s="19"/>
      <c r="AA402" s="19"/>
      <c r="AB402" s="19"/>
      <c r="AC402" s="19"/>
      <c r="AD402" s="19"/>
      <c r="AE402" s="19"/>
      <c r="AF402" s="19"/>
      <c r="AG402" s="19"/>
      <c r="AH402" s="19"/>
      <c r="AI402" s="19"/>
      <c r="AJ402" s="19"/>
      <c r="AK402" s="19"/>
      <c r="AL402" s="19"/>
      <c r="AM402" s="19"/>
      <c r="AN402" s="19"/>
      <c r="AO402" s="19"/>
      <c r="AP402" s="19"/>
      <c r="AQ402" s="19"/>
      <c r="AR402" s="19"/>
      <c r="AS402" s="19"/>
    </row>
    <row r="403" spans="5:45" x14ac:dyDescent="0.25">
      <c r="E403" s="6" t="s">
        <v>106</v>
      </c>
      <c r="F403" s="7"/>
      <c r="G403" s="7"/>
      <c r="H403" s="7"/>
      <c r="I403" s="7"/>
      <c r="J403" s="7"/>
      <c r="K403" s="7"/>
      <c r="L403" s="7"/>
      <c r="M403" s="7"/>
      <c r="N403" s="7"/>
      <c r="O403" s="7"/>
      <c r="P403" s="7"/>
      <c r="Q403" s="7"/>
      <c r="R403" s="7"/>
      <c r="S403" s="7"/>
      <c r="T403" s="7"/>
      <c r="U403" s="7"/>
      <c r="V403" s="7"/>
      <c r="W403" s="7"/>
      <c r="X403" s="7"/>
      <c r="Y403" s="7"/>
      <c r="Z403" s="7"/>
      <c r="AA403" s="7"/>
      <c r="AB403" s="7"/>
      <c r="AC403" s="7"/>
      <c r="AD403" s="7"/>
      <c r="AE403" s="7"/>
      <c r="AF403" s="7"/>
      <c r="AG403" s="7"/>
      <c r="AH403" s="7"/>
      <c r="AI403" s="7"/>
      <c r="AJ403" s="7"/>
      <c r="AK403" s="7"/>
      <c r="AL403" s="7"/>
      <c r="AM403" s="7"/>
      <c r="AN403" s="7"/>
      <c r="AO403" s="7"/>
      <c r="AP403" s="7"/>
      <c r="AQ403" s="7"/>
      <c r="AR403" s="7"/>
      <c r="AS403" s="7"/>
    </row>
    <row r="404" spans="5:45" x14ac:dyDescent="0.25">
      <c r="E404" s="6"/>
      <c r="F404" s="7"/>
      <c r="G404" s="7"/>
      <c r="H404" s="7"/>
      <c r="I404" s="7"/>
      <c r="J404" s="7"/>
      <c r="K404" s="7"/>
      <c r="L404" s="7"/>
      <c r="M404" s="7"/>
      <c r="N404" s="7"/>
      <c r="O404" s="7"/>
      <c r="P404" s="7"/>
      <c r="Q404" s="7"/>
      <c r="R404" s="7"/>
      <c r="S404" s="7"/>
      <c r="T404" s="7"/>
      <c r="U404" s="7"/>
      <c r="V404" s="7"/>
      <c r="W404" s="7"/>
      <c r="X404" s="7"/>
      <c r="Y404" s="7"/>
      <c r="Z404" s="7"/>
      <c r="AA404" s="7"/>
      <c r="AB404" s="7"/>
      <c r="AC404" s="7"/>
      <c r="AD404" s="7"/>
      <c r="AE404" s="7"/>
      <c r="AF404" s="7"/>
      <c r="AG404" s="7"/>
      <c r="AH404" s="7"/>
      <c r="AI404" s="7"/>
      <c r="AJ404" s="7"/>
      <c r="AK404" s="7"/>
      <c r="AL404" s="7"/>
      <c r="AM404" s="7"/>
      <c r="AN404" s="7"/>
      <c r="AO404" s="7"/>
      <c r="AP404" s="7"/>
      <c r="AQ404" s="7"/>
      <c r="AR404" s="7"/>
      <c r="AS404" s="7"/>
    </row>
    <row r="405" spans="5:45" x14ac:dyDescent="0.25">
      <c r="E405" s="6" t="s">
        <v>101</v>
      </c>
      <c r="F405" s="7"/>
      <c r="G405" s="7"/>
      <c r="H405" s="7"/>
      <c r="I405" s="7"/>
      <c r="J405" s="7"/>
      <c r="K405" s="7"/>
      <c r="L405" s="7"/>
      <c r="M405" s="7"/>
      <c r="N405" s="7"/>
      <c r="O405" s="7"/>
      <c r="P405" s="7"/>
      <c r="Q405" s="7"/>
      <c r="R405" s="7"/>
      <c r="S405" s="7"/>
      <c r="T405" s="7"/>
      <c r="U405" s="7"/>
      <c r="V405" s="7"/>
      <c r="W405" s="7"/>
      <c r="X405" s="7"/>
      <c r="Y405" s="7"/>
      <c r="Z405" s="7"/>
      <c r="AA405" s="7"/>
      <c r="AB405" s="7"/>
      <c r="AC405" s="7"/>
      <c r="AD405" s="7"/>
      <c r="AE405" s="7"/>
      <c r="AF405" s="7"/>
      <c r="AG405" s="7"/>
      <c r="AH405" s="7"/>
      <c r="AI405" s="7"/>
      <c r="AJ405" s="7"/>
      <c r="AK405" s="7"/>
      <c r="AL405" s="7"/>
      <c r="AM405" s="7"/>
      <c r="AN405" s="7"/>
      <c r="AO405" s="7"/>
      <c r="AP405" s="7"/>
      <c r="AQ405" s="7"/>
      <c r="AR405" s="7"/>
      <c r="AS405" s="7"/>
    </row>
    <row r="406" spans="5:45" x14ac:dyDescent="0.25">
      <c r="E406" s="6" t="s">
        <v>5</v>
      </c>
      <c r="F406" s="7"/>
      <c r="G406" s="7"/>
      <c r="H406" s="7"/>
      <c r="I406" s="7"/>
      <c r="J406" s="7"/>
      <c r="K406" s="7"/>
      <c r="L406" s="7"/>
      <c r="M406" s="7"/>
      <c r="N406" s="7"/>
      <c r="O406" s="7"/>
      <c r="P406" s="7"/>
      <c r="Q406" s="7"/>
      <c r="R406" s="7"/>
      <c r="S406" s="7"/>
      <c r="T406" s="7"/>
      <c r="U406" s="7"/>
      <c r="V406" s="7"/>
      <c r="W406" s="7"/>
      <c r="X406" s="7"/>
      <c r="Y406" s="7"/>
      <c r="Z406" s="7"/>
      <c r="AA406" s="7"/>
      <c r="AB406" s="7"/>
      <c r="AC406" s="7"/>
      <c r="AD406" s="7"/>
      <c r="AE406" s="7"/>
      <c r="AF406" s="7"/>
      <c r="AG406" s="7"/>
      <c r="AH406" s="7"/>
      <c r="AI406" s="7"/>
      <c r="AJ406" s="7"/>
      <c r="AK406" s="7"/>
      <c r="AL406" s="7"/>
      <c r="AM406" s="7"/>
      <c r="AN406" s="7"/>
      <c r="AO406" s="7"/>
      <c r="AP406" s="7"/>
      <c r="AQ406" s="7"/>
      <c r="AR406" s="7"/>
      <c r="AS406" s="7"/>
    </row>
    <row r="407" spans="5:45" x14ac:dyDescent="0.25">
      <c r="E407" s="6" t="s">
        <v>1</v>
      </c>
      <c r="F407" s="7"/>
      <c r="G407" s="7"/>
      <c r="H407" s="7"/>
      <c r="I407" s="7"/>
      <c r="J407" s="7"/>
      <c r="K407" s="7"/>
      <c r="L407" s="7"/>
      <c r="M407" s="7"/>
      <c r="N407" s="7"/>
      <c r="O407" s="7"/>
      <c r="P407" s="7"/>
      <c r="Q407" s="7"/>
      <c r="R407" s="7"/>
      <c r="S407" s="7"/>
      <c r="T407" s="7"/>
      <c r="U407" s="7"/>
      <c r="V407" s="7"/>
      <c r="W407" s="7"/>
      <c r="X407" s="7"/>
      <c r="Y407" s="7"/>
      <c r="Z407" s="7"/>
      <c r="AA407" s="7"/>
      <c r="AB407" s="7"/>
      <c r="AC407" s="7"/>
      <c r="AD407" s="7"/>
      <c r="AE407" s="7"/>
      <c r="AF407" s="7"/>
      <c r="AG407" s="7"/>
      <c r="AH407" s="7"/>
      <c r="AI407" s="7"/>
      <c r="AJ407" s="7"/>
      <c r="AK407" s="7"/>
      <c r="AL407" s="7"/>
      <c r="AM407" s="7"/>
      <c r="AN407" s="7"/>
      <c r="AO407" s="7"/>
      <c r="AP407" s="7"/>
      <c r="AQ407" s="7"/>
      <c r="AR407" s="7"/>
      <c r="AS407" s="7"/>
    </row>
    <row r="408" spans="5:45" x14ac:dyDescent="0.25">
      <c r="E408" s="6" t="s">
        <v>324</v>
      </c>
      <c r="F408" s="7"/>
      <c r="G408" s="7"/>
      <c r="H408" s="7"/>
      <c r="I408" s="7"/>
      <c r="J408" s="7"/>
      <c r="K408" s="7"/>
      <c r="L408" s="7"/>
      <c r="M408" s="7"/>
      <c r="N408" s="7"/>
      <c r="O408" s="7"/>
      <c r="P408" s="7"/>
      <c r="Q408" s="7"/>
      <c r="R408" s="7"/>
      <c r="S408" s="7"/>
      <c r="T408" s="7"/>
      <c r="U408" s="7"/>
      <c r="V408" s="7"/>
      <c r="W408" s="7"/>
      <c r="X408" s="7"/>
      <c r="Y408" s="7"/>
      <c r="Z408" s="7"/>
      <c r="AA408" s="7"/>
      <c r="AB408" s="7"/>
      <c r="AC408" s="7"/>
      <c r="AD408" s="7"/>
      <c r="AE408" s="7"/>
      <c r="AF408" s="7"/>
      <c r="AG408" s="7"/>
      <c r="AH408" s="7"/>
      <c r="AI408" s="7"/>
      <c r="AJ408" s="7"/>
      <c r="AK408" s="7"/>
      <c r="AL408" s="7"/>
      <c r="AM408" s="7"/>
      <c r="AN408" s="7"/>
      <c r="AO408" s="7"/>
      <c r="AP408" s="7"/>
      <c r="AQ408" s="7"/>
      <c r="AR408" s="7"/>
      <c r="AS408" s="7"/>
    </row>
    <row r="409" spans="5:45" x14ac:dyDescent="0.25">
      <c r="E409" s="6" t="s">
        <v>240</v>
      </c>
      <c r="F409" s="7"/>
      <c r="G409" s="7"/>
      <c r="H409" s="7"/>
      <c r="I409" s="7"/>
      <c r="J409" s="7"/>
      <c r="K409" s="7"/>
      <c r="L409" s="7"/>
      <c r="M409" s="7"/>
      <c r="N409" s="7"/>
      <c r="O409" s="7"/>
      <c r="P409" s="7"/>
      <c r="Q409" s="7"/>
      <c r="R409" s="7"/>
      <c r="S409" s="7"/>
      <c r="T409" s="7"/>
      <c r="U409" s="7"/>
      <c r="V409" s="7"/>
      <c r="W409" s="7"/>
      <c r="X409" s="7"/>
      <c r="Y409" s="7"/>
      <c r="Z409" s="7"/>
      <c r="AA409" s="7"/>
      <c r="AB409" s="7"/>
      <c r="AC409" s="7"/>
      <c r="AD409" s="7"/>
      <c r="AE409" s="7"/>
      <c r="AF409" s="7"/>
      <c r="AG409" s="7"/>
      <c r="AH409" s="7"/>
      <c r="AI409" s="7"/>
      <c r="AJ409" s="7"/>
      <c r="AK409" s="7"/>
      <c r="AL409" s="7"/>
      <c r="AM409" s="7"/>
      <c r="AN409" s="7"/>
      <c r="AO409" s="7"/>
      <c r="AP409" s="7"/>
      <c r="AQ409" s="7"/>
      <c r="AR409" s="7"/>
      <c r="AS409" s="7"/>
    </row>
    <row r="410" spans="5:45" x14ac:dyDescent="0.25">
      <c r="E410" s="6" t="s">
        <v>241</v>
      </c>
      <c r="F410" s="7"/>
      <c r="G410" s="7"/>
      <c r="H410" s="7"/>
      <c r="I410" s="7"/>
      <c r="J410" s="7"/>
      <c r="K410" s="7"/>
      <c r="L410" s="7"/>
      <c r="M410" s="7"/>
      <c r="N410" s="7"/>
      <c r="O410" s="7"/>
      <c r="P410" s="7"/>
      <c r="Q410" s="7"/>
      <c r="R410" s="7"/>
      <c r="S410" s="7"/>
      <c r="T410" s="7"/>
      <c r="U410" s="7"/>
      <c r="V410" s="7"/>
      <c r="W410" s="7"/>
      <c r="X410" s="7"/>
      <c r="Y410" s="7"/>
      <c r="Z410" s="7"/>
      <c r="AA410" s="7"/>
      <c r="AB410" s="7"/>
      <c r="AC410" s="7"/>
      <c r="AD410" s="7"/>
      <c r="AE410" s="7"/>
      <c r="AF410" s="7"/>
      <c r="AG410" s="7"/>
      <c r="AH410" s="7"/>
      <c r="AI410" s="7"/>
      <c r="AJ410" s="7"/>
      <c r="AK410" s="7"/>
      <c r="AL410" s="7"/>
      <c r="AM410" s="7"/>
      <c r="AN410" s="7"/>
      <c r="AO410" s="7"/>
      <c r="AP410" s="7"/>
      <c r="AQ410" s="7"/>
      <c r="AR410" s="7"/>
      <c r="AS410" s="7"/>
    </row>
    <row r="411" spans="5:45" x14ac:dyDescent="0.25">
      <c r="E411" s="6" t="s">
        <v>120</v>
      </c>
      <c r="F411" s="7"/>
      <c r="G411" s="7"/>
      <c r="H411" s="7"/>
      <c r="I411" s="7"/>
      <c r="J411" s="7"/>
      <c r="K411" s="7"/>
      <c r="L411" s="7"/>
      <c r="M411" s="7"/>
      <c r="N411" s="7"/>
      <c r="O411" s="7"/>
      <c r="P411" s="7"/>
      <c r="Q411" s="7"/>
      <c r="R411" s="7"/>
      <c r="S411" s="7"/>
      <c r="T411" s="7"/>
      <c r="U411" s="7"/>
      <c r="V411" s="7"/>
      <c r="W411" s="7"/>
      <c r="X411" s="7"/>
      <c r="Y411" s="7"/>
      <c r="Z411" s="7"/>
      <c r="AA411" s="7"/>
      <c r="AB411" s="7"/>
      <c r="AC411" s="7"/>
      <c r="AD411" s="7"/>
      <c r="AE411" s="7"/>
      <c r="AF411" s="7"/>
      <c r="AG411" s="7"/>
      <c r="AH411" s="7"/>
      <c r="AI411" s="7"/>
      <c r="AJ411" s="7"/>
      <c r="AK411" s="7"/>
      <c r="AL411" s="7"/>
      <c r="AM411" s="7"/>
      <c r="AN411" s="7"/>
      <c r="AO411" s="7"/>
      <c r="AP411" s="7"/>
      <c r="AQ411" s="7"/>
      <c r="AR411" s="7"/>
      <c r="AS411" s="7"/>
    </row>
    <row r="412" spans="5:45" x14ac:dyDescent="0.25">
      <c r="E412" s="6" t="s">
        <v>242</v>
      </c>
      <c r="F412" s="7"/>
      <c r="G412" s="7"/>
      <c r="H412" s="7"/>
      <c r="I412" s="7"/>
      <c r="J412" s="7"/>
      <c r="K412" s="7"/>
      <c r="L412" s="7"/>
      <c r="M412" s="7"/>
      <c r="N412" s="7"/>
      <c r="O412" s="7"/>
      <c r="P412" s="7"/>
      <c r="Q412" s="7"/>
      <c r="R412" s="7"/>
      <c r="S412" s="7"/>
      <c r="T412" s="7"/>
      <c r="U412" s="7"/>
      <c r="V412" s="7"/>
      <c r="W412" s="7"/>
      <c r="X412" s="7"/>
      <c r="Y412" s="7"/>
      <c r="Z412" s="7"/>
      <c r="AA412" s="7"/>
      <c r="AB412" s="7"/>
      <c r="AC412" s="7"/>
      <c r="AD412" s="7"/>
      <c r="AE412" s="7"/>
      <c r="AF412" s="7"/>
      <c r="AG412" s="7"/>
      <c r="AH412" s="7"/>
      <c r="AI412" s="7"/>
      <c r="AJ412" s="7"/>
      <c r="AK412" s="7"/>
      <c r="AL412" s="7"/>
      <c r="AM412" s="7"/>
      <c r="AN412" s="7"/>
      <c r="AO412" s="7"/>
      <c r="AP412" s="7"/>
      <c r="AQ412" s="7"/>
      <c r="AR412" s="7"/>
      <c r="AS412" s="7"/>
    </row>
    <row r="413" spans="5:45" x14ac:dyDescent="0.25">
      <c r="E413" s="6" t="s">
        <v>189</v>
      </c>
      <c r="F413" s="7"/>
      <c r="G413" s="7"/>
      <c r="H413" s="7"/>
      <c r="I413" s="7"/>
      <c r="J413" s="7"/>
      <c r="K413" s="7"/>
      <c r="L413" s="7"/>
      <c r="M413" s="7"/>
      <c r="N413" s="7"/>
      <c r="O413" s="7"/>
      <c r="P413" s="7"/>
      <c r="Q413" s="7"/>
      <c r="R413" s="7"/>
      <c r="S413" s="7"/>
      <c r="T413" s="7"/>
      <c r="U413" s="7"/>
      <c r="V413" s="7"/>
      <c r="W413" s="7"/>
      <c r="X413" s="7"/>
      <c r="Y413" s="7"/>
      <c r="Z413" s="7"/>
      <c r="AA413" s="7"/>
      <c r="AB413" s="7"/>
      <c r="AC413" s="7"/>
      <c r="AD413" s="7"/>
      <c r="AE413" s="7"/>
      <c r="AF413" s="7"/>
      <c r="AG413" s="7"/>
      <c r="AH413" s="7"/>
      <c r="AI413" s="7"/>
      <c r="AJ413" s="7"/>
      <c r="AK413" s="7"/>
      <c r="AL413" s="7"/>
      <c r="AM413" s="7"/>
      <c r="AN413" s="7"/>
      <c r="AO413" s="7"/>
      <c r="AP413" s="7"/>
      <c r="AQ413" s="7"/>
      <c r="AR413" s="7"/>
      <c r="AS413" s="7"/>
    </row>
    <row r="414" spans="5:45" x14ac:dyDescent="0.25">
      <c r="E414" s="6" t="s">
        <v>107</v>
      </c>
      <c r="F414" s="7"/>
      <c r="G414" s="7"/>
      <c r="H414" s="7"/>
      <c r="I414" s="7"/>
      <c r="J414" s="7"/>
      <c r="K414" s="7"/>
      <c r="L414" s="7"/>
      <c r="M414" s="7"/>
      <c r="N414" s="7"/>
      <c r="O414" s="7"/>
      <c r="P414" s="7"/>
      <c r="Q414" s="7"/>
      <c r="R414" s="7"/>
      <c r="S414" s="7"/>
      <c r="T414" s="7"/>
      <c r="U414" s="7"/>
      <c r="V414" s="7"/>
      <c r="W414" s="7"/>
      <c r="X414" s="7"/>
      <c r="Y414" s="7"/>
      <c r="Z414" s="7"/>
      <c r="AA414" s="7"/>
      <c r="AB414" s="7"/>
      <c r="AC414" s="7"/>
      <c r="AD414" s="7"/>
      <c r="AE414" s="7"/>
      <c r="AF414" s="7"/>
      <c r="AG414" s="7"/>
      <c r="AH414" s="7"/>
      <c r="AI414" s="7"/>
      <c r="AJ414" s="7"/>
      <c r="AK414" s="7"/>
      <c r="AL414" s="7"/>
      <c r="AM414" s="7"/>
      <c r="AN414" s="7"/>
      <c r="AO414" s="7"/>
      <c r="AP414" s="7"/>
      <c r="AQ414" s="7"/>
      <c r="AR414" s="7"/>
      <c r="AS414" s="7"/>
    </row>
    <row r="415" spans="5:45" x14ac:dyDescent="0.25">
      <c r="E415" s="6" t="s">
        <v>322</v>
      </c>
      <c r="F415" s="7"/>
      <c r="G415" s="7"/>
      <c r="H415" s="7"/>
      <c r="I415" s="7"/>
      <c r="J415" s="7"/>
      <c r="K415" s="7"/>
      <c r="L415" s="7"/>
      <c r="M415" s="7"/>
      <c r="N415" s="7"/>
      <c r="O415" s="7"/>
      <c r="P415" s="7"/>
      <c r="Q415" s="7"/>
      <c r="R415" s="7"/>
      <c r="S415" s="7"/>
      <c r="T415" s="7"/>
      <c r="U415" s="7"/>
      <c r="V415" s="7"/>
      <c r="W415" s="7"/>
      <c r="X415" s="7"/>
      <c r="Y415" s="7"/>
      <c r="Z415" s="7"/>
      <c r="AA415" s="7"/>
      <c r="AB415" s="7"/>
      <c r="AC415" s="7"/>
      <c r="AD415" s="7"/>
      <c r="AE415" s="7"/>
      <c r="AF415" s="7"/>
      <c r="AG415" s="7"/>
      <c r="AH415" s="7"/>
      <c r="AI415" s="7"/>
      <c r="AJ415" s="7"/>
      <c r="AK415" s="7"/>
      <c r="AL415" s="7"/>
      <c r="AM415" s="7"/>
      <c r="AN415" s="7"/>
      <c r="AO415" s="7"/>
      <c r="AP415" s="7"/>
      <c r="AQ415" s="7"/>
      <c r="AR415" s="7"/>
      <c r="AS415" s="7"/>
    </row>
    <row r="416" spans="5:45" x14ac:dyDescent="0.25">
      <c r="E416" s="6"/>
      <c r="F416" s="7"/>
      <c r="G416" s="7"/>
      <c r="H416" s="7"/>
      <c r="I416" s="7"/>
      <c r="J416" s="7"/>
      <c r="K416" s="7"/>
      <c r="L416" s="7"/>
      <c r="M416" s="7"/>
      <c r="N416" s="7"/>
      <c r="O416" s="7"/>
      <c r="P416" s="7"/>
      <c r="Q416" s="7"/>
      <c r="R416" s="7"/>
      <c r="S416" s="7"/>
      <c r="T416" s="7"/>
      <c r="U416" s="7"/>
      <c r="V416" s="7"/>
      <c r="W416" s="7"/>
      <c r="X416" s="7"/>
      <c r="Y416" s="7"/>
      <c r="Z416" s="7"/>
      <c r="AA416" s="7"/>
      <c r="AB416" s="7"/>
      <c r="AC416" s="7"/>
      <c r="AD416" s="7"/>
      <c r="AE416" s="7"/>
      <c r="AF416" s="7"/>
      <c r="AG416" s="7"/>
      <c r="AH416" s="7"/>
      <c r="AI416" s="7"/>
      <c r="AJ416" s="7"/>
      <c r="AK416" s="7"/>
      <c r="AL416" s="7"/>
      <c r="AM416" s="7"/>
      <c r="AN416" s="7"/>
      <c r="AO416" s="7"/>
      <c r="AP416" s="7"/>
      <c r="AQ416" s="7"/>
      <c r="AR416" s="7"/>
      <c r="AS416" s="7"/>
    </row>
    <row r="417" spans="5:74" x14ac:dyDescent="0.25">
      <c r="E417" s="6" t="s">
        <v>323</v>
      </c>
      <c r="F417" s="7"/>
      <c r="G417" s="7"/>
      <c r="H417" s="7"/>
      <c r="I417" s="7"/>
      <c r="J417" s="7"/>
      <c r="K417" s="7"/>
      <c r="L417" s="7"/>
      <c r="M417" s="7"/>
      <c r="N417" s="7"/>
      <c r="O417" s="7"/>
      <c r="P417" s="7"/>
      <c r="Q417" s="7"/>
      <c r="R417" s="7"/>
      <c r="S417" s="7"/>
      <c r="T417" s="7"/>
      <c r="U417" s="7"/>
      <c r="V417" s="7"/>
      <c r="W417" s="7"/>
      <c r="X417" s="7"/>
      <c r="Y417" s="7"/>
      <c r="Z417" s="7"/>
      <c r="AA417" s="7"/>
      <c r="AB417" s="7"/>
      <c r="AC417" s="7"/>
      <c r="AD417" s="7"/>
      <c r="AE417" s="7"/>
      <c r="AF417" s="7"/>
      <c r="AG417" s="7"/>
      <c r="AH417" s="7"/>
      <c r="AI417" s="7"/>
      <c r="AJ417" s="7"/>
      <c r="AK417" s="7"/>
      <c r="AL417" s="7"/>
      <c r="AM417" s="7"/>
      <c r="AN417" s="7"/>
      <c r="AO417" s="7"/>
      <c r="AP417" s="7"/>
      <c r="AQ417" s="7"/>
      <c r="AR417" s="7"/>
      <c r="AS417" s="7"/>
    </row>
    <row r="419" spans="5:74" x14ac:dyDescent="0.25">
      <c r="E419" s="1" t="s">
        <v>126</v>
      </c>
      <c r="J419" s="1" t="s">
        <v>19</v>
      </c>
      <c r="N419" s="1" t="s">
        <v>325</v>
      </c>
      <c r="T419" s="1" t="s">
        <v>144</v>
      </c>
      <c r="X419" s="1" t="s">
        <v>83</v>
      </c>
      <c r="AB419" s="1" t="s">
        <v>84</v>
      </c>
      <c r="AI419" s="1" t="s">
        <v>85</v>
      </c>
    </row>
    <row r="420" spans="5:74" x14ac:dyDescent="0.25">
      <c r="E420" s="3" t="s">
        <v>306</v>
      </c>
      <c r="J420" s="3" t="s">
        <v>319</v>
      </c>
      <c r="N420" s="3" t="s">
        <v>326</v>
      </c>
      <c r="T420" s="3" t="s">
        <v>305</v>
      </c>
      <c r="X420" s="3" t="s">
        <v>127</v>
      </c>
      <c r="AB420" s="24" t="s">
        <v>145</v>
      </c>
      <c r="AI420" s="3" t="s">
        <v>127</v>
      </c>
    </row>
    <row r="421" spans="5:74" x14ac:dyDescent="0.25">
      <c r="E421" s="3" t="s">
        <v>306</v>
      </c>
      <c r="J421" s="3" t="s">
        <v>319</v>
      </c>
      <c r="N421" s="3" t="s">
        <v>327</v>
      </c>
      <c r="T421" s="3" t="s">
        <v>305</v>
      </c>
      <c r="X421" s="3" t="s">
        <v>127</v>
      </c>
      <c r="AB421" s="24" t="s">
        <v>145</v>
      </c>
      <c r="AI421" s="3" t="s">
        <v>127</v>
      </c>
    </row>
    <row r="422" spans="5:74" x14ac:dyDescent="0.25">
      <c r="E422" s="3" t="s">
        <v>303</v>
      </c>
      <c r="J422" s="3" t="s">
        <v>320</v>
      </c>
      <c r="N422" s="3" t="s">
        <v>326</v>
      </c>
      <c r="T422" s="3" t="s">
        <v>302</v>
      </c>
      <c r="X422" s="3" t="s">
        <v>127</v>
      </c>
      <c r="AB422" s="24" t="s">
        <v>145</v>
      </c>
      <c r="AI422" s="3" t="s">
        <v>127</v>
      </c>
    </row>
    <row r="423" spans="5:74" x14ac:dyDescent="0.25">
      <c r="E423" s="3" t="s">
        <v>303</v>
      </c>
      <c r="J423" s="3" t="s">
        <v>320</v>
      </c>
      <c r="N423" s="3" t="s">
        <v>327</v>
      </c>
      <c r="T423" s="3" t="s">
        <v>302</v>
      </c>
      <c r="X423" s="3" t="s">
        <v>127</v>
      </c>
      <c r="AB423" s="24" t="s">
        <v>145</v>
      </c>
      <c r="AI423" s="3" t="s">
        <v>127</v>
      </c>
    </row>
    <row r="424" spans="5:74" x14ac:dyDescent="0.25">
      <c r="E424" s="3" t="s">
        <v>300</v>
      </c>
      <c r="J424" s="3" t="s">
        <v>321</v>
      </c>
      <c r="N424" s="3" t="s">
        <v>326</v>
      </c>
      <c r="T424" s="3" t="s">
        <v>299</v>
      </c>
      <c r="X424" s="3" t="s">
        <v>127</v>
      </c>
      <c r="AB424" s="24" t="s">
        <v>145</v>
      </c>
      <c r="AI424" s="3" t="s">
        <v>127</v>
      </c>
    </row>
    <row r="425" spans="5:74" x14ac:dyDescent="0.25">
      <c r="E425" s="3" t="s">
        <v>300</v>
      </c>
      <c r="J425" s="3" t="s">
        <v>321</v>
      </c>
      <c r="N425" s="3" t="s">
        <v>327</v>
      </c>
      <c r="T425" s="3" t="s">
        <v>299</v>
      </c>
      <c r="X425" s="3" t="s">
        <v>127</v>
      </c>
      <c r="AB425" s="24" t="s">
        <v>145</v>
      </c>
      <c r="AI425" s="3" t="s">
        <v>127</v>
      </c>
    </row>
    <row r="427" spans="5:74" x14ac:dyDescent="0.25">
      <c r="E427" s="8" t="s">
        <v>7</v>
      </c>
      <c r="F427" s="9"/>
      <c r="G427" s="9"/>
      <c r="H427" s="9"/>
      <c r="I427" s="9"/>
      <c r="J427" s="9"/>
      <c r="K427" s="9"/>
      <c r="L427" s="9"/>
      <c r="M427" s="9"/>
      <c r="N427" s="9"/>
      <c r="O427" s="9"/>
      <c r="P427" s="9"/>
      <c r="Q427" s="9"/>
      <c r="R427" s="9"/>
      <c r="S427" s="9"/>
      <c r="T427" s="9"/>
      <c r="U427" s="9"/>
      <c r="V427" s="9"/>
      <c r="W427" s="9"/>
      <c r="X427" s="9"/>
      <c r="Y427" s="9"/>
      <c r="Z427" s="9"/>
      <c r="AA427" s="9"/>
      <c r="AB427" s="9"/>
      <c r="AC427" s="9"/>
      <c r="AD427" s="9"/>
      <c r="AE427" s="9"/>
      <c r="AF427" s="9"/>
      <c r="AG427" s="9"/>
      <c r="AH427" s="9"/>
      <c r="AI427" s="9"/>
      <c r="AJ427" s="9"/>
      <c r="AK427" s="9"/>
      <c r="AL427" s="9"/>
      <c r="AM427" s="9"/>
      <c r="AN427" s="9"/>
      <c r="AO427" s="9"/>
      <c r="AP427" s="9"/>
      <c r="AQ427" s="9"/>
      <c r="AR427" s="9"/>
      <c r="AS427" s="9"/>
      <c r="AT427" s="9"/>
      <c r="AU427" s="9"/>
      <c r="AV427" s="9"/>
      <c r="AW427" s="9"/>
      <c r="AX427" s="9"/>
      <c r="AY427" s="9"/>
      <c r="AZ427" s="9"/>
      <c r="BA427" s="9"/>
      <c r="BB427" s="9"/>
      <c r="BC427" s="9"/>
      <c r="BD427" s="9"/>
      <c r="BE427" s="9"/>
      <c r="BF427" s="9"/>
      <c r="BG427" s="9"/>
      <c r="BH427" s="9"/>
      <c r="BI427" s="9"/>
      <c r="BJ427" s="9"/>
      <c r="BK427" s="9"/>
      <c r="BL427" s="9"/>
      <c r="BM427" s="9"/>
      <c r="BN427" s="9"/>
      <c r="BO427" s="9"/>
      <c r="BP427" s="9"/>
      <c r="BQ427" s="9"/>
      <c r="BR427" s="9"/>
      <c r="BS427" s="9"/>
      <c r="BT427" s="9"/>
      <c r="BU427" s="9"/>
      <c r="BV427" s="9"/>
    </row>
    <row r="428" spans="5:74" x14ac:dyDescent="0.25">
      <c r="E428" s="8"/>
      <c r="F428" s="9"/>
      <c r="G428" s="9"/>
      <c r="H428" s="9"/>
      <c r="I428" s="9"/>
      <c r="J428" s="9"/>
      <c r="K428" s="9"/>
      <c r="L428" s="9"/>
      <c r="M428" s="9"/>
      <c r="N428" s="9"/>
      <c r="O428" s="9"/>
      <c r="P428" s="9"/>
      <c r="Q428" s="9"/>
      <c r="R428" s="9"/>
      <c r="S428" s="9"/>
      <c r="T428" s="9"/>
      <c r="U428" s="9"/>
      <c r="V428" s="9"/>
      <c r="W428" s="9"/>
      <c r="X428" s="9"/>
      <c r="Y428" s="9"/>
      <c r="Z428" s="9"/>
      <c r="AA428" s="9"/>
      <c r="AB428" s="9"/>
      <c r="AC428" s="9"/>
      <c r="AD428" s="9"/>
      <c r="AE428" s="9"/>
      <c r="AF428" s="9"/>
      <c r="AG428" s="9"/>
      <c r="AH428" s="9"/>
      <c r="AI428" s="9"/>
      <c r="AJ428" s="9"/>
      <c r="AK428" s="9"/>
      <c r="AL428" s="9"/>
      <c r="AM428" s="9"/>
      <c r="AN428" s="9"/>
      <c r="AO428" s="9"/>
      <c r="AP428" s="9"/>
      <c r="AQ428" s="9"/>
      <c r="AR428" s="9"/>
      <c r="AS428" s="9"/>
      <c r="AT428" s="9"/>
      <c r="AU428" s="9"/>
      <c r="AV428" s="9"/>
      <c r="AW428" s="9"/>
      <c r="AX428" s="9"/>
      <c r="AY428" s="9"/>
      <c r="AZ428" s="9"/>
      <c r="BA428" s="9"/>
      <c r="BB428" s="9"/>
      <c r="BC428" s="9"/>
      <c r="BD428" s="9"/>
      <c r="BE428" s="9"/>
      <c r="BF428" s="9"/>
      <c r="BG428" s="9"/>
      <c r="BH428" s="9"/>
      <c r="BI428" s="9"/>
      <c r="BJ428" s="9"/>
      <c r="BK428" s="9"/>
      <c r="BL428" s="9"/>
      <c r="BM428" s="9"/>
      <c r="BN428" s="9"/>
      <c r="BO428" s="9"/>
      <c r="BP428" s="9"/>
      <c r="BQ428" s="9"/>
      <c r="BR428" s="9"/>
      <c r="BS428" s="9"/>
      <c r="BT428" s="9"/>
      <c r="BU428" s="9"/>
      <c r="BV428" s="9"/>
    </row>
    <row r="429" spans="5:74" x14ac:dyDescent="0.25">
      <c r="E429" s="25" t="str">
        <f>"update IFINDOC.dbo.FIXED_ASSET_MAIN set REFF_NO_1 = '" &amp; TRIM(E420) &amp; "', MOD_BY = 'Aryo Budi', MOD_DATE = getdate(), MOD_IP_ADDRESS = 'M-478505' where ASSET_NO = '" &amp; J420 &amp; "';"</f>
        <v>update IFINDOC.dbo.FIXED_ASSET_MAIN set REFF_NO_1 = 'B9375JXS', MOD_BY = 'Aryo Budi', MOD_DATE = getdate(), MOD_IP_ADDRESS = 'M-478505' where ASSET_NO = '4120034526';</v>
      </c>
      <c r="F429" s="27"/>
      <c r="G429" s="27"/>
      <c r="H429" s="27"/>
      <c r="I429" s="27"/>
      <c r="J429" s="27"/>
      <c r="K429" s="27"/>
      <c r="L429" s="27"/>
      <c r="M429" s="27"/>
      <c r="N429" s="27"/>
      <c r="O429" s="27"/>
      <c r="P429" s="27"/>
      <c r="Q429" s="27"/>
      <c r="R429" s="27"/>
      <c r="S429" s="27"/>
      <c r="T429" s="27"/>
      <c r="U429" s="27"/>
      <c r="V429" s="27"/>
      <c r="W429" s="27"/>
      <c r="X429" s="27"/>
      <c r="Y429" s="27"/>
      <c r="Z429" s="27"/>
      <c r="AA429" s="27"/>
      <c r="AB429" s="27"/>
      <c r="AC429" s="27"/>
      <c r="AD429" s="27"/>
      <c r="AE429" s="27"/>
      <c r="AF429" s="27"/>
      <c r="AG429" s="27"/>
      <c r="AH429" s="27"/>
      <c r="AI429" s="27"/>
      <c r="AJ429" s="27"/>
      <c r="AK429" s="27"/>
      <c r="AL429" s="27"/>
      <c r="AM429" s="27"/>
      <c r="AN429" s="27"/>
      <c r="AO429" s="27"/>
      <c r="AP429" s="27"/>
      <c r="AQ429" s="27"/>
      <c r="AR429" s="27"/>
      <c r="AS429" s="27"/>
      <c r="AT429" s="27"/>
      <c r="AU429" s="27"/>
      <c r="AV429" s="27"/>
      <c r="AW429" s="27"/>
      <c r="AX429" s="27"/>
      <c r="AY429" s="27"/>
      <c r="AZ429" s="27"/>
      <c r="BA429" s="27"/>
      <c r="BB429" s="27"/>
      <c r="BC429" s="27"/>
      <c r="BD429" s="27"/>
      <c r="BE429" s="27"/>
      <c r="BF429" s="27"/>
      <c r="BG429" s="27"/>
      <c r="BH429" s="27"/>
      <c r="BI429" s="27"/>
      <c r="BJ429" s="27"/>
      <c r="BK429" s="27"/>
      <c r="BL429" s="27"/>
      <c r="BM429" s="27"/>
      <c r="BN429" s="27"/>
      <c r="BO429" s="27"/>
      <c r="BP429" s="27"/>
      <c r="BQ429" s="27"/>
      <c r="BR429" s="27"/>
      <c r="BS429" s="27"/>
      <c r="BT429" s="27"/>
      <c r="BU429" s="27"/>
      <c r="BV429" s="27"/>
    </row>
    <row r="430" spans="5:74" x14ac:dyDescent="0.25">
      <c r="E430" s="25"/>
      <c r="F430" s="27"/>
      <c r="G430" s="27"/>
      <c r="H430" s="27"/>
      <c r="I430" s="27"/>
      <c r="J430" s="27"/>
      <c r="K430" s="27"/>
      <c r="L430" s="27"/>
      <c r="M430" s="27"/>
      <c r="N430" s="27"/>
      <c r="O430" s="27"/>
      <c r="P430" s="27"/>
      <c r="Q430" s="27"/>
      <c r="R430" s="27"/>
      <c r="S430" s="27"/>
      <c r="T430" s="27"/>
      <c r="U430" s="27"/>
      <c r="V430" s="27"/>
      <c r="W430" s="27"/>
      <c r="X430" s="27"/>
      <c r="Y430" s="27"/>
      <c r="Z430" s="27"/>
      <c r="AA430" s="27"/>
      <c r="AB430" s="27"/>
      <c r="AC430" s="27"/>
      <c r="AD430" s="27"/>
      <c r="AE430" s="27"/>
      <c r="AF430" s="27"/>
      <c r="AG430" s="27"/>
      <c r="AH430" s="27"/>
      <c r="AI430" s="27"/>
      <c r="AJ430" s="27"/>
      <c r="AK430" s="27"/>
      <c r="AL430" s="27"/>
      <c r="AM430" s="27"/>
      <c r="AN430" s="27"/>
      <c r="AO430" s="27"/>
      <c r="AP430" s="27"/>
      <c r="AQ430" s="27"/>
      <c r="AR430" s="27"/>
      <c r="AS430" s="27"/>
      <c r="AT430" s="27"/>
      <c r="AU430" s="27"/>
      <c r="AV430" s="27"/>
      <c r="AW430" s="27"/>
      <c r="AX430" s="27"/>
      <c r="AY430" s="27"/>
      <c r="AZ430" s="27"/>
      <c r="BA430" s="27"/>
      <c r="BB430" s="27"/>
      <c r="BC430" s="27"/>
      <c r="BD430" s="27"/>
      <c r="BE430" s="27"/>
      <c r="BF430" s="27"/>
      <c r="BG430" s="27"/>
      <c r="BH430" s="27"/>
      <c r="BI430" s="27"/>
      <c r="BJ430" s="27"/>
      <c r="BK430" s="27"/>
      <c r="BL430" s="27"/>
      <c r="BM430" s="27"/>
      <c r="BN430" s="27"/>
      <c r="BO430" s="27"/>
      <c r="BP430" s="27"/>
      <c r="BQ430" s="27"/>
      <c r="BR430" s="27"/>
      <c r="BS430" s="27"/>
      <c r="BT430" s="27"/>
      <c r="BU430" s="27"/>
      <c r="BV430" s="27"/>
    </row>
    <row r="431" spans="5:74" x14ac:dyDescent="0.25">
      <c r="E431" s="25" t="str">
        <f>"update IFINDOC.dbo.FIXED_ASSET_MAIN set REFF_NO_1 = '" &amp; TRIM(E422) &amp; "', MOD_BY = 'Aryo Budi', MOD_DATE = getdate(), MOD_IP_ADDRESS = 'M-478505' where ASSET_NO = '" &amp; J422 &amp; "';"</f>
        <v>update IFINDOC.dbo.FIXED_ASSET_MAIN set REFF_NO_1 = 'B9376JXS', MOD_BY = 'Aryo Budi', MOD_DATE = getdate(), MOD_IP_ADDRESS = 'M-478505' where ASSET_NO = '4120034528';</v>
      </c>
      <c r="F431" s="27"/>
      <c r="G431" s="27"/>
      <c r="H431" s="27"/>
      <c r="I431" s="27"/>
      <c r="J431" s="27"/>
      <c r="K431" s="27"/>
      <c r="L431" s="27"/>
      <c r="M431" s="27"/>
      <c r="N431" s="27"/>
      <c r="O431" s="27"/>
      <c r="P431" s="27"/>
      <c r="Q431" s="27"/>
      <c r="R431" s="27"/>
      <c r="S431" s="27"/>
      <c r="T431" s="27"/>
      <c r="U431" s="27"/>
      <c r="V431" s="27"/>
      <c r="W431" s="27"/>
      <c r="X431" s="27"/>
      <c r="Y431" s="27"/>
      <c r="Z431" s="27"/>
      <c r="AA431" s="27"/>
      <c r="AB431" s="27"/>
      <c r="AC431" s="27"/>
      <c r="AD431" s="27"/>
      <c r="AE431" s="27"/>
      <c r="AF431" s="27"/>
      <c r="AG431" s="27"/>
      <c r="AH431" s="27"/>
      <c r="AI431" s="27"/>
      <c r="AJ431" s="27"/>
      <c r="AK431" s="27"/>
      <c r="AL431" s="27"/>
      <c r="AM431" s="27"/>
      <c r="AN431" s="27"/>
      <c r="AO431" s="27"/>
      <c r="AP431" s="27"/>
      <c r="AQ431" s="27"/>
      <c r="AR431" s="27"/>
      <c r="AS431" s="27"/>
      <c r="AT431" s="27"/>
      <c r="AU431" s="27"/>
      <c r="AV431" s="27"/>
      <c r="AW431" s="27"/>
      <c r="AX431" s="27"/>
      <c r="AY431" s="27"/>
      <c r="AZ431" s="27"/>
      <c r="BA431" s="27"/>
      <c r="BB431" s="27"/>
      <c r="BC431" s="27"/>
      <c r="BD431" s="27"/>
      <c r="BE431" s="27"/>
      <c r="BF431" s="27"/>
      <c r="BG431" s="27"/>
      <c r="BH431" s="27"/>
      <c r="BI431" s="27"/>
      <c r="BJ431" s="27"/>
      <c r="BK431" s="27"/>
      <c r="BL431" s="27"/>
      <c r="BM431" s="27"/>
      <c r="BN431" s="27"/>
      <c r="BO431" s="27"/>
      <c r="BP431" s="27"/>
      <c r="BQ431" s="27"/>
      <c r="BR431" s="27"/>
      <c r="BS431" s="27"/>
      <c r="BT431" s="27"/>
      <c r="BU431" s="27"/>
      <c r="BV431" s="27"/>
    </row>
    <row r="432" spans="5:74" x14ac:dyDescent="0.25">
      <c r="E432" s="25"/>
      <c r="F432" s="27"/>
      <c r="G432" s="27"/>
      <c r="H432" s="27"/>
      <c r="I432" s="27"/>
      <c r="J432" s="27"/>
      <c r="K432" s="27"/>
      <c r="L432" s="27"/>
      <c r="M432" s="27"/>
      <c r="N432" s="27"/>
      <c r="O432" s="27"/>
      <c r="P432" s="27"/>
      <c r="Q432" s="27"/>
      <c r="R432" s="27"/>
      <c r="S432" s="27"/>
      <c r="T432" s="27"/>
      <c r="U432" s="27"/>
      <c r="V432" s="27"/>
      <c r="W432" s="27"/>
      <c r="X432" s="27"/>
      <c r="Y432" s="27"/>
      <c r="Z432" s="27"/>
      <c r="AA432" s="27"/>
      <c r="AB432" s="27"/>
      <c r="AC432" s="27"/>
      <c r="AD432" s="27"/>
      <c r="AE432" s="27"/>
      <c r="AF432" s="27"/>
      <c r="AG432" s="27"/>
      <c r="AH432" s="27"/>
      <c r="AI432" s="27"/>
      <c r="AJ432" s="27"/>
      <c r="AK432" s="27"/>
      <c r="AL432" s="27"/>
      <c r="AM432" s="27"/>
      <c r="AN432" s="27"/>
      <c r="AO432" s="27"/>
      <c r="AP432" s="27"/>
      <c r="AQ432" s="27"/>
      <c r="AR432" s="27"/>
      <c r="AS432" s="27"/>
      <c r="AT432" s="27"/>
      <c r="AU432" s="27"/>
      <c r="AV432" s="27"/>
      <c r="AW432" s="27"/>
      <c r="AX432" s="27"/>
      <c r="AY432" s="27"/>
      <c r="AZ432" s="27"/>
      <c r="BA432" s="27"/>
      <c r="BB432" s="27"/>
      <c r="BC432" s="27"/>
      <c r="BD432" s="27"/>
      <c r="BE432" s="27"/>
      <c r="BF432" s="27"/>
      <c r="BG432" s="27"/>
      <c r="BH432" s="27"/>
      <c r="BI432" s="27"/>
      <c r="BJ432" s="27"/>
      <c r="BK432" s="27"/>
      <c r="BL432" s="27"/>
      <c r="BM432" s="27"/>
      <c r="BN432" s="27"/>
      <c r="BO432" s="27"/>
      <c r="BP432" s="27"/>
      <c r="BQ432" s="27"/>
      <c r="BR432" s="27"/>
      <c r="BS432" s="27"/>
      <c r="BT432" s="27"/>
      <c r="BU432" s="27"/>
      <c r="BV432" s="27"/>
    </row>
    <row r="433" spans="5:74" x14ac:dyDescent="0.25">
      <c r="E433" s="25" t="str">
        <f>"update IFINDOC.dbo.FIXED_ASSET_MAIN set REFF_NO_1 = '" &amp; TRIM(E424) &amp; "', MOD_BY = 'Aryo Budi', MOD_DATE = getdate(), MOD_IP_ADDRESS = 'M-478505' where ASSET_NO = '" &amp; J424 &amp; "';"</f>
        <v>update IFINDOC.dbo.FIXED_ASSET_MAIN set REFF_NO_1 = 'B9377JXS', MOD_BY = 'Aryo Budi', MOD_DATE = getdate(), MOD_IP_ADDRESS = 'M-478505' where ASSET_NO = '4120034594';</v>
      </c>
      <c r="F433" s="27"/>
      <c r="G433" s="27"/>
      <c r="H433" s="27"/>
      <c r="I433" s="27"/>
      <c r="J433" s="27"/>
      <c r="K433" s="27"/>
      <c r="L433" s="27"/>
      <c r="M433" s="27"/>
      <c r="N433" s="27"/>
      <c r="O433" s="27"/>
      <c r="P433" s="27"/>
      <c r="Q433" s="27"/>
      <c r="R433" s="27"/>
      <c r="S433" s="27"/>
      <c r="T433" s="27"/>
      <c r="U433" s="27"/>
      <c r="V433" s="27"/>
      <c r="W433" s="27"/>
      <c r="X433" s="27"/>
      <c r="Y433" s="27"/>
      <c r="Z433" s="27"/>
      <c r="AA433" s="27"/>
      <c r="AB433" s="27"/>
      <c r="AC433" s="27"/>
      <c r="AD433" s="27"/>
      <c r="AE433" s="27"/>
      <c r="AF433" s="27"/>
      <c r="AG433" s="27"/>
      <c r="AH433" s="27"/>
      <c r="AI433" s="27"/>
      <c r="AJ433" s="27"/>
      <c r="AK433" s="27"/>
      <c r="AL433" s="27"/>
      <c r="AM433" s="27"/>
      <c r="AN433" s="27"/>
      <c r="AO433" s="27"/>
      <c r="AP433" s="27"/>
      <c r="AQ433" s="27"/>
      <c r="AR433" s="27"/>
      <c r="AS433" s="27"/>
      <c r="AT433" s="27"/>
      <c r="AU433" s="27"/>
      <c r="AV433" s="27"/>
      <c r="AW433" s="27"/>
      <c r="AX433" s="27"/>
      <c r="AY433" s="27"/>
      <c r="AZ433" s="27"/>
      <c r="BA433" s="27"/>
      <c r="BB433" s="27"/>
      <c r="BC433" s="27"/>
      <c r="BD433" s="27"/>
      <c r="BE433" s="27"/>
      <c r="BF433" s="27"/>
      <c r="BG433" s="27"/>
      <c r="BH433" s="27"/>
      <c r="BI433" s="27"/>
      <c r="BJ433" s="27"/>
      <c r="BK433" s="27"/>
      <c r="BL433" s="27"/>
      <c r="BM433" s="27"/>
      <c r="BN433" s="27"/>
      <c r="BO433" s="27"/>
      <c r="BP433" s="27"/>
      <c r="BQ433" s="27"/>
      <c r="BR433" s="27"/>
      <c r="BS433" s="27"/>
      <c r="BT433" s="27"/>
      <c r="BU433" s="27"/>
      <c r="BV433" s="27"/>
    </row>
    <row r="434" spans="5:74" x14ac:dyDescent="0.25">
      <c r="E434" s="25"/>
      <c r="F434" s="27"/>
      <c r="G434" s="27"/>
      <c r="H434" s="27"/>
      <c r="I434" s="27"/>
      <c r="J434" s="27"/>
      <c r="K434" s="27"/>
      <c r="L434" s="27"/>
      <c r="M434" s="27"/>
      <c r="N434" s="27"/>
      <c r="O434" s="27"/>
      <c r="P434" s="27"/>
      <c r="Q434" s="27"/>
      <c r="R434" s="27"/>
      <c r="S434" s="27"/>
      <c r="T434" s="27"/>
      <c r="U434" s="27"/>
      <c r="V434" s="27"/>
      <c r="W434" s="27"/>
      <c r="X434" s="27"/>
      <c r="Y434" s="27"/>
      <c r="Z434" s="27"/>
      <c r="AA434" s="27"/>
      <c r="AB434" s="27"/>
      <c r="AC434" s="27"/>
      <c r="AD434" s="27"/>
      <c r="AE434" s="27"/>
      <c r="AF434" s="27"/>
      <c r="AG434" s="27"/>
      <c r="AH434" s="27"/>
      <c r="AI434" s="27"/>
      <c r="AJ434" s="27"/>
      <c r="AK434" s="27"/>
      <c r="AL434" s="27"/>
      <c r="AM434" s="27"/>
      <c r="AN434" s="27"/>
      <c r="AO434" s="27"/>
      <c r="AP434" s="27"/>
      <c r="AQ434" s="27"/>
      <c r="AR434" s="27"/>
      <c r="AS434" s="27"/>
      <c r="AT434" s="27"/>
      <c r="AU434" s="27"/>
      <c r="AV434" s="27"/>
      <c r="AW434" s="27"/>
      <c r="AX434" s="27"/>
      <c r="AY434" s="27"/>
      <c r="AZ434" s="27"/>
      <c r="BA434" s="27"/>
      <c r="BB434" s="27"/>
      <c r="BC434" s="27"/>
      <c r="BD434" s="27"/>
      <c r="BE434" s="27"/>
      <c r="BF434" s="27"/>
      <c r="BG434" s="27"/>
      <c r="BH434" s="27"/>
      <c r="BI434" s="27"/>
      <c r="BJ434" s="27"/>
      <c r="BK434" s="27"/>
      <c r="BL434" s="27"/>
      <c r="BM434" s="27"/>
      <c r="BN434" s="27"/>
      <c r="BO434" s="27"/>
      <c r="BP434" s="27"/>
      <c r="BQ434" s="27"/>
      <c r="BR434" s="27"/>
      <c r="BS434" s="27"/>
      <c r="BT434" s="27"/>
      <c r="BU434" s="27"/>
      <c r="BV434" s="27"/>
    </row>
    <row r="435" spans="5:74" x14ac:dyDescent="0.25">
      <c r="E435" s="8"/>
      <c r="F435" s="9"/>
      <c r="G435" s="9"/>
      <c r="H435" s="9"/>
      <c r="I435" s="9"/>
      <c r="J435" s="9"/>
      <c r="K435" s="9"/>
      <c r="L435" s="9"/>
      <c r="M435" s="9"/>
      <c r="N435" s="9"/>
      <c r="O435" s="9"/>
      <c r="P435" s="9"/>
      <c r="Q435" s="9"/>
      <c r="R435" s="9"/>
      <c r="S435" s="9"/>
      <c r="T435" s="9"/>
      <c r="U435" s="9"/>
      <c r="V435" s="9"/>
      <c r="W435" s="9"/>
      <c r="X435" s="9"/>
      <c r="Y435" s="9"/>
      <c r="Z435" s="9"/>
      <c r="AA435" s="9"/>
      <c r="AB435" s="9"/>
      <c r="AC435" s="9"/>
      <c r="AD435" s="9"/>
      <c r="AE435" s="9"/>
      <c r="AF435" s="9"/>
      <c r="AG435" s="9"/>
      <c r="AH435" s="9"/>
      <c r="AI435" s="9"/>
      <c r="AJ435" s="9"/>
      <c r="AK435" s="9"/>
      <c r="AL435" s="9"/>
      <c r="AM435" s="9"/>
      <c r="AN435" s="9"/>
      <c r="AO435" s="9"/>
      <c r="AP435" s="9"/>
      <c r="AQ435" s="9"/>
      <c r="AR435" s="9"/>
      <c r="AS435" s="9"/>
      <c r="AT435" s="9"/>
      <c r="AU435" s="9"/>
      <c r="AV435" s="9"/>
      <c r="AW435" s="9"/>
      <c r="AX435" s="9"/>
      <c r="AY435" s="9"/>
      <c r="AZ435" s="9"/>
      <c r="BA435" s="9"/>
      <c r="BB435" s="9"/>
      <c r="BC435" s="9"/>
      <c r="BD435" s="9"/>
      <c r="BE435" s="9"/>
      <c r="BF435" s="9"/>
      <c r="BG435" s="9"/>
      <c r="BH435" s="9"/>
      <c r="BI435" s="9"/>
      <c r="BJ435" s="9"/>
      <c r="BK435" s="9"/>
      <c r="BL435" s="9"/>
      <c r="BM435" s="9"/>
      <c r="BN435" s="9"/>
      <c r="BO435" s="9"/>
      <c r="BP435" s="9"/>
      <c r="BQ435" s="9"/>
      <c r="BR435" s="9"/>
      <c r="BS435" s="9"/>
      <c r="BT435" s="9"/>
      <c r="BU435" s="9"/>
      <c r="BV435" s="9"/>
    </row>
    <row r="436" spans="5:74" x14ac:dyDescent="0.25">
      <c r="E436" s="8" t="s">
        <v>13</v>
      </c>
      <c r="F436" s="9"/>
      <c r="G436" s="9"/>
      <c r="H436" s="9"/>
      <c r="I436" s="9"/>
      <c r="J436" s="9"/>
      <c r="K436" s="9"/>
      <c r="L436" s="9"/>
      <c r="M436" s="9"/>
      <c r="N436" s="9"/>
      <c r="O436" s="9"/>
      <c r="P436" s="9"/>
      <c r="Q436" s="9"/>
      <c r="R436" s="9"/>
      <c r="S436" s="9"/>
      <c r="T436" s="9"/>
      <c r="U436" s="9"/>
      <c r="V436" s="9"/>
      <c r="W436" s="9"/>
      <c r="X436" s="9"/>
      <c r="Y436" s="9"/>
      <c r="Z436" s="9"/>
      <c r="AA436" s="9"/>
      <c r="AB436" s="9"/>
      <c r="AC436" s="9"/>
      <c r="AD436" s="9"/>
      <c r="AE436" s="9"/>
      <c r="AF436" s="9"/>
      <c r="AG436" s="9"/>
      <c r="AH436" s="9"/>
      <c r="AI436" s="9"/>
      <c r="AJ436" s="9"/>
      <c r="AK436" s="9"/>
      <c r="AL436" s="9"/>
      <c r="AM436" s="9"/>
      <c r="AN436" s="9"/>
      <c r="AO436" s="9"/>
      <c r="AP436" s="9"/>
      <c r="AQ436" s="9"/>
      <c r="AR436" s="9"/>
      <c r="AS436" s="9"/>
      <c r="AT436" s="9"/>
      <c r="AU436" s="9"/>
      <c r="AV436" s="9"/>
      <c r="AW436" s="9"/>
      <c r="AX436" s="9"/>
      <c r="AY436" s="9"/>
      <c r="AZ436" s="9"/>
      <c r="BA436" s="9"/>
      <c r="BB436" s="9"/>
      <c r="BC436" s="9"/>
      <c r="BD436" s="9"/>
      <c r="BE436" s="9"/>
      <c r="BF436" s="9"/>
      <c r="BG436" s="9"/>
      <c r="BH436" s="9"/>
      <c r="BI436" s="9"/>
      <c r="BJ436" s="9"/>
      <c r="BK436" s="9"/>
      <c r="BL436" s="9"/>
      <c r="BM436" s="9"/>
      <c r="BN436" s="9"/>
      <c r="BO436" s="9"/>
      <c r="BP436" s="9"/>
      <c r="BQ436" s="9"/>
      <c r="BR436" s="9"/>
      <c r="BS436" s="9"/>
      <c r="BT436" s="9"/>
      <c r="BU436" s="9"/>
      <c r="BV436" s="9"/>
    </row>
    <row r="437" spans="5:74" x14ac:dyDescent="0.25">
      <c r="E437" s="8" t="s">
        <v>9</v>
      </c>
      <c r="F437" s="9"/>
      <c r="G437" s="9"/>
      <c r="H437" s="9"/>
      <c r="I437" s="9"/>
      <c r="J437" s="9"/>
      <c r="K437" s="9"/>
      <c r="L437" s="9"/>
      <c r="M437" s="9"/>
      <c r="N437" s="9"/>
      <c r="O437" s="9"/>
      <c r="P437" s="9"/>
      <c r="Q437" s="9"/>
      <c r="R437" s="9"/>
      <c r="S437" s="9"/>
      <c r="T437" s="9"/>
      <c r="U437" s="9"/>
      <c r="V437" s="9"/>
      <c r="W437" s="9"/>
      <c r="X437" s="9"/>
      <c r="Y437" s="9"/>
      <c r="Z437" s="9"/>
      <c r="AA437" s="9"/>
      <c r="AB437" s="9"/>
      <c r="AC437" s="9"/>
      <c r="AD437" s="9"/>
      <c r="AE437" s="9"/>
      <c r="AF437" s="9"/>
      <c r="AG437" s="9"/>
      <c r="AH437" s="9"/>
      <c r="AI437" s="9"/>
      <c r="AJ437" s="9"/>
      <c r="AK437" s="9"/>
      <c r="AL437" s="9"/>
      <c r="AM437" s="9"/>
      <c r="AN437" s="9"/>
      <c r="AO437" s="9"/>
      <c r="AP437" s="9"/>
      <c r="AQ437" s="9"/>
      <c r="AR437" s="9"/>
      <c r="AS437" s="9"/>
      <c r="AT437" s="9"/>
      <c r="AU437" s="9"/>
      <c r="AV437" s="9"/>
      <c r="AW437" s="9"/>
      <c r="AX437" s="9"/>
      <c r="AY437" s="9"/>
      <c r="AZ437" s="9"/>
      <c r="BA437" s="9"/>
      <c r="BB437" s="9"/>
      <c r="BC437" s="9"/>
      <c r="BD437" s="9"/>
      <c r="BE437" s="9"/>
      <c r="BF437" s="9"/>
      <c r="BG437" s="9"/>
      <c r="BH437" s="9"/>
      <c r="BI437" s="9"/>
      <c r="BJ437" s="9"/>
      <c r="BK437" s="9"/>
      <c r="BL437" s="9"/>
      <c r="BM437" s="9"/>
      <c r="BN437" s="9"/>
      <c r="BO437" s="9"/>
      <c r="BP437" s="9"/>
      <c r="BQ437" s="9"/>
      <c r="BR437" s="9"/>
      <c r="BS437" s="9"/>
      <c r="BT437" s="9"/>
      <c r="BU437" s="9"/>
      <c r="BV437" s="9"/>
    </row>
    <row r="439" spans="5:74" x14ac:dyDescent="0.25">
      <c r="E439" s="1" t="s">
        <v>3</v>
      </c>
      <c r="BR439" s="1" t="s">
        <v>4</v>
      </c>
    </row>
    <row r="483" spans="5:5" x14ac:dyDescent="0.25">
      <c r="E483" s="13" t="s">
        <v>328</v>
      </c>
    </row>
    <row r="484" spans="5:5" x14ac:dyDescent="0.25">
      <c r="E484" t="s">
        <v>329</v>
      </c>
    </row>
    <row r="485" spans="5:5" x14ac:dyDescent="0.25">
      <c r="E485"/>
    </row>
    <row r="500" spans="3:3" x14ac:dyDescent="0.25">
      <c r="C500" s="4">
        <v>0</v>
      </c>
    </row>
  </sheetData>
  <hyperlinks>
    <hyperlink ref="E483" r:id="rId1" display="https://teams.microsoft.com/l/message/19:09c8da91-78a0-4a77-9e47-0ae891441106_c869a345-f176-4ecc-a5d1-ed669c946231@unq.gbl.spaces/1726566436570?context=%7B%22contextType%22%3A%22chat%22%7D" xr:uid="{0F34C620-24E4-401A-B813-88242D7601EC}"/>
    <hyperlink ref="E63" r:id="rId2" display="https://teams.microsoft.com/l/message/19:1a8860f7-aae7-4558-89a9-a86b0538f5a2_c869a345-f176-4ecc-a5d1-ed669c946231@unq.gbl.spaces/1726540785284?context=%7B%22contextType%22%3A%22chat%22%7D" xr:uid="{7E95369A-F54A-4D5D-8249-75BA82321841}"/>
  </hyperlinks>
  <pageMargins left="0.7" right="0.7" top="0.75" bottom="0.75" header="0.3" footer="0.3"/>
  <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A883CA-34F4-4C86-B1BA-CC3C410407BF}">
  <dimension ref="B2:FU389"/>
  <sheetViews>
    <sheetView topLeftCell="A4" zoomScale="85" zoomScaleNormal="85" workbookViewId="0">
      <selection activeCell="C7" sqref="C7"/>
    </sheetView>
  </sheetViews>
  <sheetFormatPr defaultColWidth="2.85546875" defaultRowHeight="15" x14ac:dyDescent="0.25"/>
  <sheetData>
    <row r="2" spans="2:54" x14ac:dyDescent="0.25">
      <c r="B2" s="1" t="s">
        <v>340</v>
      </c>
      <c r="C2" s="3"/>
    </row>
    <row r="3" spans="2:54" x14ac:dyDescent="0.25">
      <c r="B3" s="3"/>
      <c r="C3" s="3"/>
    </row>
    <row r="4" spans="2:54" s="3" customFormat="1" x14ac:dyDescent="0.25">
      <c r="C4" s="12">
        <v>0</v>
      </c>
      <c r="E4" s="1" t="s">
        <v>341</v>
      </c>
    </row>
    <row r="5" spans="2:54" s="3" customFormat="1" x14ac:dyDescent="0.25">
      <c r="E5" s="3" t="s">
        <v>330</v>
      </c>
    </row>
    <row r="6" spans="2:54" s="3" customFormat="1" x14ac:dyDescent="0.25"/>
    <row r="7" spans="2:54" s="3" customFormat="1" x14ac:dyDescent="0.25">
      <c r="E7" s="1" t="s">
        <v>331</v>
      </c>
    </row>
    <row r="8" spans="2:54" s="3" customFormat="1" x14ac:dyDescent="0.25"/>
    <row r="9" spans="2:54" s="3" customFormat="1" x14ac:dyDescent="0.25">
      <c r="BB9"/>
    </row>
    <row r="10" spans="2:54" s="3" customFormat="1" x14ac:dyDescent="0.25"/>
    <row r="11" spans="2:54" s="3" customFormat="1" x14ac:dyDescent="0.25"/>
    <row r="12" spans="2:54" s="3" customFormat="1" x14ac:dyDescent="0.25"/>
    <row r="13" spans="2:54" s="3" customFormat="1" x14ac:dyDescent="0.25"/>
    <row r="14" spans="2:54" s="3" customFormat="1" x14ac:dyDescent="0.25"/>
    <row r="15" spans="2:54" s="3" customFormat="1" x14ac:dyDescent="0.25"/>
    <row r="16" spans="2:54" s="3" customFormat="1" x14ac:dyDescent="0.25"/>
    <row r="17" s="3" customFormat="1" x14ac:dyDescent="0.25"/>
    <row r="18" s="3" customFormat="1" x14ac:dyDescent="0.25"/>
    <row r="19" s="3" customFormat="1" x14ac:dyDescent="0.25"/>
    <row r="20" s="3" customFormat="1" x14ac:dyDescent="0.25"/>
    <row r="21" s="3" customFormat="1" x14ac:dyDescent="0.25"/>
    <row r="22" s="3" customFormat="1" x14ac:dyDescent="0.25"/>
    <row r="23" s="3" customFormat="1" x14ac:dyDescent="0.25"/>
    <row r="24" s="3" customFormat="1" x14ac:dyDescent="0.25"/>
    <row r="25" s="3" customFormat="1" x14ac:dyDescent="0.25"/>
    <row r="26" s="3" customFormat="1" x14ac:dyDescent="0.25"/>
    <row r="27" s="3" customFormat="1" x14ac:dyDescent="0.25"/>
    <row r="28" s="3" customFormat="1" x14ac:dyDescent="0.25"/>
    <row r="29" s="3" customFormat="1" x14ac:dyDescent="0.25"/>
    <row r="30" s="3" customFormat="1" x14ac:dyDescent="0.25"/>
    <row r="31" s="3" customFormat="1" x14ac:dyDescent="0.25"/>
    <row r="32" s="3" customFormat="1" x14ac:dyDescent="0.25"/>
    <row r="33" spans="54:54" s="3" customFormat="1" x14ac:dyDescent="0.25">
      <c r="BB33"/>
    </row>
    <row r="34" spans="54:54" s="3" customFormat="1" x14ac:dyDescent="0.25"/>
    <row r="35" spans="54:54" s="3" customFormat="1" x14ac:dyDescent="0.25"/>
    <row r="36" spans="54:54" s="3" customFormat="1" x14ac:dyDescent="0.25"/>
    <row r="37" spans="54:54" s="3" customFormat="1" x14ac:dyDescent="0.25"/>
    <row r="38" spans="54:54" s="3" customFormat="1" x14ac:dyDescent="0.25"/>
    <row r="39" spans="54:54" s="3" customFormat="1" x14ac:dyDescent="0.25"/>
    <row r="40" spans="54:54" s="3" customFormat="1" x14ac:dyDescent="0.25"/>
    <row r="41" spans="54:54" s="3" customFormat="1" x14ac:dyDescent="0.25"/>
    <row r="42" spans="54:54" s="3" customFormat="1" x14ac:dyDescent="0.25"/>
    <row r="43" spans="54:54" s="3" customFormat="1" x14ac:dyDescent="0.25"/>
    <row r="44" spans="54:54" s="3" customFormat="1" x14ac:dyDescent="0.25"/>
    <row r="45" spans="54:54" s="3" customFormat="1" x14ac:dyDescent="0.25"/>
    <row r="46" spans="54:54" s="3" customFormat="1" x14ac:dyDescent="0.25"/>
    <row r="47" spans="54:54" s="3" customFormat="1" x14ac:dyDescent="0.25"/>
    <row r="48" spans="54:54" s="3" customFormat="1" x14ac:dyDescent="0.25"/>
    <row r="49" spans="5:25" s="3" customFormat="1" x14ac:dyDescent="0.25"/>
    <row r="50" spans="5:25" s="3" customFormat="1" x14ac:dyDescent="0.25"/>
    <row r="51" spans="5:25" s="3" customFormat="1" x14ac:dyDescent="0.25"/>
    <row r="52" spans="5:25" s="3" customFormat="1" x14ac:dyDescent="0.25"/>
    <row r="53" spans="5:25" s="3" customFormat="1" x14ac:dyDescent="0.25"/>
    <row r="54" spans="5:25" s="3" customFormat="1" x14ac:dyDescent="0.25"/>
    <row r="55" spans="5:25" s="3" customFormat="1" x14ac:dyDescent="0.25">
      <c r="E55" s="3" t="s">
        <v>22</v>
      </c>
    </row>
    <row r="56" spans="5:25" s="3" customFormat="1" x14ac:dyDescent="0.25"/>
    <row r="57" spans="5:25" s="3" customFormat="1" x14ac:dyDescent="0.25"/>
    <row r="58" spans="5:25" x14ac:dyDescent="0.25">
      <c r="E58" t="s">
        <v>22</v>
      </c>
      <c r="M58" t="s">
        <v>25</v>
      </c>
    </row>
    <row r="59" spans="5:25" x14ac:dyDescent="0.25">
      <c r="E59" s="1" t="s">
        <v>332</v>
      </c>
      <c r="M59" s="2" t="s">
        <v>333</v>
      </c>
    </row>
    <row r="60" spans="5:25" x14ac:dyDescent="0.25">
      <c r="M60" s="2" t="s">
        <v>334</v>
      </c>
    </row>
    <row r="61" spans="5:25" x14ac:dyDescent="0.25">
      <c r="M61" s="2" t="s">
        <v>335</v>
      </c>
    </row>
    <row r="63" spans="5:25" x14ac:dyDescent="0.25">
      <c r="E63" s="6" t="s">
        <v>1</v>
      </c>
      <c r="F63" s="7"/>
      <c r="G63" s="7"/>
      <c r="H63" s="7"/>
      <c r="I63" s="7"/>
      <c r="J63" s="7"/>
      <c r="K63" s="7"/>
      <c r="L63" s="7"/>
      <c r="M63" s="7"/>
      <c r="N63" s="7"/>
      <c r="O63" s="7"/>
      <c r="P63" s="7"/>
      <c r="Q63" s="7"/>
      <c r="R63" s="7"/>
      <c r="S63" s="7"/>
      <c r="T63" s="7"/>
      <c r="U63" s="7"/>
      <c r="V63" s="7"/>
      <c r="W63" s="7"/>
      <c r="X63" s="7"/>
      <c r="Y63" s="7"/>
    </row>
    <row r="64" spans="5:25" x14ac:dyDescent="0.25">
      <c r="E64" s="6" t="s">
        <v>54</v>
      </c>
      <c r="F64" s="7"/>
      <c r="G64" s="7"/>
      <c r="H64" s="7"/>
      <c r="I64" s="7"/>
      <c r="J64" s="7"/>
      <c r="K64" s="7"/>
      <c r="L64" s="7"/>
      <c r="M64" s="7"/>
      <c r="N64" s="7"/>
      <c r="O64" s="7"/>
      <c r="P64" s="7"/>
      <c r="Q64" s="7"/>
      <c r="R64" s="7"/>
      <c r="S64" s="7"/>
      <c r="T64" s="7"/>
      <c r="U64" s="7"/>
      <c r="V64" s="7"/>
      <c r="W64" s="7"/>
      <c r="X64" s="7"/>
      <c r="Y64" s="7"/>
    </row>
    <row r="65" spans="5:25" x14ac:dyDescent="0.25">
      <c r="E65" s="6" t="s">
        <v>55</v>
      </c>
      <c r="F65" s="7"/>
      <c r="G65" s="7"/>
      <c r="H65" s="7"/>
      <c r="I65" s="7"/>
      <c r="J65" s="7"/>
      <c r="K65" s="7"/>
      <c r="L65" s="7"/>
      <c r="M65" s="7"/>
      <c r="N65" s="7"/>
      <c r="O65" s="7"/>
      <c r="P65" s="7"/>
      <c r="Q65" s="7"/>
      <c r="R65" s="7"/>
      <c r="S65" s="7"/>
      <c r="T65" s="7"/>
      <c r="U65" s="7"/>
      <c r="V65" s="7"/>
      <c r="W65" s="7"/>
      <c r="X65" s="7"/>
      <c r="Y65" s="7"/>
    </row>
    <row r="66" spans="5:25" x14ac:dyDescent="0.25">
      <c r="E66" s="6" t="s">
        <v>56</v>
      </c>
      <c r="F66" s="7"/>
      <c r="G66" s="7"/>
      <c r="H66" s="7"/>
      <c r="I66" s="7"/>
      <c r="J66" s="7"/>
      <c r="K66" s="7"/>
      <c r="L66" s="7"/>
      <c r="M66" s="7"/>
      <c r="N66" s="7"/>
      <c r="O66" s="7"/>
      <c r="P66" s="7"/>
      <c r="Q66" s="7"/>
      <c r="R66" s="7"/>
      <c r="S66" s="7"/>
      <c r="T66" s="7"/>
      <c r="U66" s="7"/>
      <c r="V66" s="7"/>
      <c r="W66" s="7"/>
      <c r="X66" s="7"/>
      <c r="Y66" s="7"/>
    </row>
    <row r="67" spans="5:25" x14ac:dyDescent="0.25">
      <c r="E67" s="6" t="s">
        <v>10</v>
      </c>
      <c r="F67" s="7"/>
      <c r="G67" s="7"/>
      <c r="H67" s="7"/>
      <c r="I67" s="7"/>
      <c r="J67" s="7"/>
      <c r="K67" s="7"/>
      <c r="L67" s="7"/>
      <c r="M67" s="7"/>
      <c r="N67" s="7"/>
      <c r="O67" s="7"/>
      <c r="P67" s="7"/>
      <c r="Q67" s="7"/>
      <c r="R67" s="7"/>
      <c r="S67" s="7"/>
      <c r="T67" s="7"/>
      <c r="U67" s="7"/>
      <c r="V67" s="7"/>
      <c r="W67" s="7"/>
      <c r="X67" s="7"/>
      <c r="Y67" s="7"/>
    </row>
    <row r="68" spans="5:25" x14ac:dyDescent="0.25">
      <c r="E68" s="6" t="s">
        <v>57</v>
      </c>
      <c r="F68" s="7"/>
      <c r="G68" s="7"/>
      <c r="H68" s="7"/>
      <c r="I68" s="7"/>
      <c r="J68" s="7"/>
      <c r="K68" s="7"/>
      <c r="L68" s="7"/>
      <c r="M68" s="7"/>
      <c r="N68" s="7"/>
      <c r="O68" s="7"/>
      <c r="P68" s="7"/>
      <c r="Q68" s="7"/>
      <c r="R68" s="7"/>
      <c r="S68" s="7"/>
      <c r="T68" s="7"/>
      <c r="U68" s="7"/>
      <c r="V68" s="7"/>
      <c r="W68" s="7"/>
      <c r="X68" s="7"/>
      <c r="Y68" s="7"/>
    </row>
    <row r="69" spans="5:25" x14ac:dyDescent="0.25">
      <c r="E69" s="6" t="s">
        <v>12</v>
      </c>
      <c r="F69" s="7"/>
      <c r="G69" s="7"/>
      <c r="H69" s="7"/>
      <c r="I69" s="7"/>
      <c r="J69" s="7"/>
      <c r="K69" s="7"/>
      <c r="L69" s="7"/>
      <c r="M69" s="7"/>
      <c r="N69" s="7"/>
      <c r="O69" s="7"/>
      <c r="P69" s="7"/>
      <c r="Q69" s="7"/>
      <c r="R69" s="7"/>
      <c r="S69" s="7"/>
      <c r="T69" s="7"/>
      <c r="U69" s="7"/>
      <c r="V69" s="7"/>
      <c r="W69" s="7"/>
      <c r="X69" s="7"/>
      <c r="Y69" s="7"/>
    </row>
    <row r="70" spans="5:25" x14ac:dyDescent="0.25">
      <c r="E70" s="10" t="s">
        <v>58</v>
      </c>
      <c r="F70" s="7"/>
      <c r="G70" s="7"/>
      <c r="H70" s="7"/>
      <c r="I70" s="7"/>
      <c r="J70" s="7"/>
      <c r="K70" s="7"/>
      <c r="L70" s="7"/>
      <c r="M70" s="7"/>
      <c r="N70" s="7"/>
      <c r="O70" s="7"/>
      <c r="P70" s="7"/>
      <c r="Q70" s="7"/>
      <c r="R70" s="7"/>
      <c r="S70" s="7"/>
      <c r="T70" s="7"/>
      <c r="U70" s="7"/>
      <c r="V70" s="7"/>
      <c r="W70" s="7"/>
      <c r="X70" s="7"/>
      <c r="Y70" s="7"/>
    </row>
    <row r="71" spans="5:25" x14ac:dyDescent="0.25">
      <c r="E71" s="10" t="str">
        <f>"replace('" &amp; TRIM(E59) &amp; "', '/', '.'),"</f>
        <v>replace('0002483/4/08/06/2024', '/', '.'),</v>
      </c>
      <c r="F71" s="7"/>
      <c r="G71" s="7"/>
      <c r="H71" s="7"/>
      <c r="I71" s="7"/>
      <c r="J71" s="7"/>
      <c r="K71" s="7"/>
      <c r="L71" s="7"/>
      <c r="M71" s="7"/>
      <c r="N71" s="7"/>
      <c r="O71" s="7"/>
      <c r="P71" s="7"/>
      <c r="Q71" s="7"/>
      <c r="R71" s="7"/>
      <c r="S71" s="7"/>
      <c r="T71" s="7"/>
      <c r="U71" s="7"/>
      <c r="V71" s="7"/>
      <c r="W71" s="7"/>
      <c r="X71" s="7"/>
      <c r="Y71" s="7"/>
    </row>
    <row r="72" spans="5:25" x14ac:dyDescent="0.25">
      <c r="E72" s="10" t="s">
        <v>2</v>
      </c>
      <c r="F72" s="7"/>
      <c r="G72" s="7"/>
      <c r="H72" s="7"/>
      <c r="I72" s="7"/>
      <c r="J72" s="7"/>
      <c r="K72" s="7"/>
      <c r="L72" s="7"/>
      <c r="M72" s="7"/>
      <c r="N72" s="7"/>
      <c r="O72" s="7"/>
      <c r="P72" s="7"/>
      <c r="Q72" s="7"/>
      <c r="R72" s="7"/>
      <c r="S72" s="7"/>
      <c r="T72" s="7"/>
      <c r="U72" s="7"/>
      <c r="V72" s="7"/>
      <c r="W72" s="7"/>
      <c r="X72" s="7"/>
      <c r="Y72" s="7"/>
    </row>
    <row r="73" spans="5:25" x14ac:dyDescent="0.25">
      <c r="E73" s="10" t="s">
        <v>70</v>
      </c>
      <c r="F73" s="7"/>
      <c r="G73" s="7"/>
      <c r="H73" s="7"/>
      <c r="I73" s="7"/>
      <c r="J73" s="7"/>
      <c r="K73" s="7"/>
      <c r="L73" s="7"/>
      <c r="M73" s="7"/>
      <c r="N73" s="7"/>
      <c r="O73" s="7"/>
      <c r="P73" s="7"/>
      <c r="Q73" s="7"/>
      <c r="R73" s="7"/>
      <c r="S73" s="7"/>
      <c r="T73" s="7"/>
      <c r="U73" s="7"/>
      <c r="V73" s="7"/>
      <c r="W73" s="7"/>
      <c r="X73" s="7"/>
      <c r="Y73" s="7"/>
    </row>
    <row r="74" spans="5:25" x14ac:dyDescent="0.25">
      <c r="E74" s="10" t="str">
        <f>"replace('" &amp; TRIM(M59) &amp; "', '/', '.'),"</f>
        <v>replace('15935/INV/2008/07/2024', '/', '.'),</v>
      </c>
      <c r="F74" s="7"/>
      <c r="G74" s="7"/>
      <c r="H74" s="7"/>
      <c r="I74" s="7"/>
      <c r="J74" s="7"/>
      <c r="K74" s="7"/>
      <c r="L74" s="7"/>
      <c r="M74" s="7"/>
      <c r="N74" s="7"/>
      <c r="O74" s="7"/>
      <c r="P74" s="7"/>
      <c r="Q74" s="7"/>
      <c r="R74" s="7"/>
      <c r="S74" s="7"/>
      <c r="T74" s="7"/>
      <c r="U74" s="7"/>
      <c r="V74" s="7"/>
      <c r="W74" s="7"/>
      <c r="X74" s="7"/>
      <c r="Y74" s="7"/>
    </row>
    <row r="75" spans="5:25" x14ac:dyDescent="0.25">
      <c r="E75" s="10" t="str">
        <f>"replace('" &amp; TRIM(M60) &amp; "', '/', '.'),"</f>
        <v>replace('18757/INV/2008/08/2024', '/', '.'),</v>
      </c>
      <c r="F75" s="7"/>
      <c r="G75" s="7"/>
      <c r="H75" s="7"/>
      <c r="I75" s="7"/>
      <c r="J75" s="7"/>
      <c r="K75" s="7"/>
      <c r="L75" s="7"/>
      <c r="M75" s="7"/>
      <c r="N75" s="7"/>
      <c r="O75" s="7"/>
      <c r="P75" s="7"/>
      <c r="Q75" s="7"/>
      <c r="R75" s="7"/>
      <c r="S75" s="7"/>
      <c r="T75" s="7"/>
      <c r="U75" s="7"/>
      <c r="V75" s="7"/>
      <c r="W75" s="7"/>
      <c r="X75" s="7"/>
      <c r="Y75" s="7"/>
    </row>
    <row r="76" spans="5:25" x14ac:dyDescent="0.25">
      <c r="E76" s="10" t="str">
        <f>"replace('" &amp; TRIM(M61) &amp; "', '/', '.'),"</f>
        <v>replace('20150/INV/2008/08/2024', '/', '.'),</v>
      </c>
      <c r="F76" s="7"/>
      <c r="G76" s="7"/>
      <c r="H76" s="7"/>
      <c r="I76" s="7"/>
      <c r="J76" s="7"/>
      <c r="K76" s="7"/>
      <c r="L76" s="7"/>
      <c r="M76" s="7"/>
      <c r="N76" s="7"/>
      <c r="O76" s="7"/>
      <c r="P76" s="7"/>
      <c r="Q76" s="7"/>
      <c r="R76" s="7"/>
      <c r="S76" s="7"/>
      <c r="T76" s="7"/>
      <c r="U76" s="7"/>
      <c r="V76" s="7"/>
      <c r="W76" s="7"/>
      <c r="X76" s="7"/>
      <c r="Y76" s="7"/>
    </row>
    <row r="77" spans="5:25" x14ac:dyDescent="0.25">
      <c r="E77" s="10" t="s">
        <v>2</v>
      </c>
      <c r="F77" s="7"/>
      <c r="G77" s="7"/>
      <c r="H77" s="7"/>
      <c r="I77" s="7"/>
      <c r="J77" s="7"/>
      <c r="K77" s="7"/>
      <c r="L77" s="7"/>
      <c r="M77" s="7"/>
      <c r="N77" s="7"/>
      <c r="O77" s="7"/>
      <c r="P77" s="7"/>
      <c r="Q77" s="7"/>
      <c r="R77" s="7"/>
      <c r="S77" s="7"/>
      <c r="T77" s="7"/>
      <c r="U77" s="7"/>
      <c r="V77" s="7"/>
      <c r="W77" s="7"/>
      <c r="X77" s="7"/>
      <c r="Y77" s="7"/>
    </row>
    <row r="78" spans="5:25" x14ac:dyDescent="0.25">
      <c r="E78" s="6" t="s">
        <v>59</v>
      </c>
      <c r="F78" s="7"/>
      <c r="G78" s="7"/>
      <c r="H78" s="7"/>
      <c r="I78" s="7"/>
      <c r="J78" s="7"/>
      <c r="K78" s="7"/>
      <c r="L78" s="7"/>
      <c r="M78" s="7"/>
      <c r="N78" s="7"/>
      <c r="O78" s="7"/>
      <c r="P78" s="7"/>
      <c r="Q78" s="7"/>
      <c r="R78" s="7"/>
      <c r="S78" s="7"/>
      <c r="T78" s="7"/>
      <c r="U78" s="7"/>
      <c r="V78" s="7"/>
      <c r="W78" s="7"/>
      <c r="X78" s="7"/>
      <c r="Y78" s="7"/>
    </row>
    <row r="79" spans="5:25" x14ac:dyDescent="0.25">
      <c r="E79" s="6" t="s">
        <v>24</v>
      </c>
      <c r="F79" s="7"/>
      <c r="G79" s="7"/>
      <c r="H79" s="7"/>
      <c r="I79" s="7"/>
      <c r="J79" s="7"/>
      <c r="K79" s="7"/>
      <c r="L79" s="7"/>
      <c r="M79" s="7"/>
      <c r="N79" s="7"/>
      <c r="O79" s="7"/>
      <c r="P79" s="7"/>
      <c r="Q79" s="7"/>
      <c r="R79" s="7"/>
      <c r="S79" s="7"/>
      <c r="T79" s="7"/>
      <c r="U79" s="7"/>
      <c r="V79" s="7"/>
      <c r="W79" s="7"/>
      <c r="X79" s="7"/>
      <c r="Y79" s="7"/>
    </row>
    <row r="80" spans="5:25" x14ac:dyDescent="0.25">
      <c r="E80" s="3"/>
      <c r="F80" s="3"/>
      <c r="G80" s="3"/>
      <c r="H80" s="3"/>
      <c r="I80" s="3"/>
      <c r="J80" s="3"/>
      <c r="K80" s="3"/>
      <c r="L80" s="3"/>
      <c r="M80" s="3"/>
      <c r="N80" s="3"/>
      <c r="O80" s="3"/>
      <c r="P80" s="3"/>
      <c r="Q80" s="3"/>
      <c r="R80" s="3"/>
      <c r="S80" s="3"/>
      <c r="T80" s="3"/>
      <c r="U80" s="3"/>
      <c r="V80" s="3"/>
      <c r="W80" s="3"/>
      <c r="X80" s="3"/>
      <c r="Y80" s="3"/>
    </row>
    <row r="81" spans="5:89" x14ac:dyDescent="0.25">
      <c r="E81" s="6" t="s">
        <v>1</v>
      </c>
      <c r="F81" s="7"/>
      <c r="G81" s="7"/>
      <c r="H81" s="7"/>
      <c r="I81" s="7"/>
      <c r="J81" s="7"/>
      <c r="K81" s="7"/>
      <c r="L81" s="7"/>
      <c r="M81" s="7"/>
      <c r="N81" s="7"/>
      <c r="O81" s="7"/>
      <c r="P81" s="7"/>
      <c r="Q81" s="7"/>
      <c r="R81" s="7"/>
      <c r="S81" s="7"/>
      <c r="T81" s="7"/>
      <c r="U81" s="7"/>
      <c r="V81" s="7"/>
      <c r="W81" s="7"/>
      <c r="X81" s="3"/>
      <c r="Y81" s="3"/>
    </row>
    <row r="82" spans="5:89" x14ac:dyDescent="0.25">
      <c r="E82" s="6" t="s">
        <v>60</v>
      </c>
      <c r="F82" s="7"/>
      <c r="G82" s="7"/>
      <c r="H82" s="7"/>
      <c r="I82" s="7"/>
      <c r="J82" s="7"/>
      <c r="K82" s="7"/>
      <c r="L82" s="7"/>
      <c r="M82" s="7"/>
      <c r="N82" s="7"/>
      <c r="O82" s="7"/>
      <c r="P82" s="7"/>
      <c r="Q82" s="7"/>
      <c r="R82" s="7"/>
      <c r="S82" s="7"/>
      <c r="T82" s="7"/>
      <c r="U82" s="7"/>
      <c r="V82" s="7"/>
      <c r="W82" s="7"/>
      <c r="X82" s="3"/>
      <c r="Y82" s="3"/>
    </row>
    <row r="83" spans="5:89" x14ac:dyDescent="0.25">
      <c r="E83" s="6" t="s">
        <v>61</v>
      </c>
      <c r="F83" s="7"/>
      <c r="G83" s="7"/>
      <c r="H83" s="7"/>
      <c r="I83" s="7"/>
      <c r="J83" s="7"/>
      <c r="K83" s="7"/>
      <c r="L83" s="7"/>
      <c r="M83" s="7"/>
      <c r="N83" s="7"/>
      <c r="O83" s="7"/>
      <c r="P83" s="7"/>
      <c r="Q83" s="7"/>
      <c r="R83" s="7"/>
      <c r="S83" s="7"/>
      <c r="T83" s="7"/>
      <c r="U83" s="7"/>
      <c r="V83" s="7"/>
      <c r="W83" s="7"/>
      <c r="X83" s="3"/>
      <c r="Y83" s="3"/>
    </row>
    <row r="84" spans="5:89" x14ac:dyDescent="0.25">
      <c r="E84" s="6" t="s">
        <v>62</v>
      </c>
      <c r="F84" s="7"/>
      <c r="G84" s="7"/>
      <c r="H84" s="7"/>
      <c r="I84" s="7"/>
      <c r="J84" s="7"/>
      <c r="K84" s="7"/>
      <c r="L84" s="7"/>
      <c r="M84" s="7"/>
      <c r="N84" s="7"/>
      <c r="O84" s="7"/>
      <c r="P84" s="7"/>
      <c r="Q84" s="7"/>
      <c r="R84" s="7"/>
      <c r="S84" s="7"/>
      <c r="T84" s="7"/>
      <c r="U84" s="7"/>
      <c r="V84" s="7"/>
      <c r="W84" s="7"/>
      <c r="X84" s="3"/>
    </row>
    <row r="85" spans="5:89" x14ac:dyDescent="0.25">
      <c r="E85" s="6" t="s">
        <v>63</v>
      </c>
      <c r="F85" s="7"/>
      <c r="G85" s="7"/>
      <c r="H85" s="7"/>
      <c r="I85" s="7"/>
      <c r="J85" s="7"/>
      <c r="K85" s="7"/>
      <c r="L85" s="7"/>
      <c r="M85" s="7"/>
      <c r="N85" s="7"/>
      <c r="O85" s="7"/>
      <c r="P85" s="7"/>
      <c r="Q85" s="7"/>
      <c r="R85" s="7"/>
      <c r="S85" s="7"/>
      <c r="T85" s="7"/>
      <c r="U85" s="7"/>
      <c r="V85" s="7"/>
      <c r="W85" s="7"/>
      <c r="X85" s="3"/>
      <c r="Y85" s="3"/>
      <c r="Z85" s="3"/>
      <c r="AA85" s="3"/>
      <c r="AB85" s="3"/>
      <c r="AC85" s="3"/>
      <c r="AD85" s="3"/>
      <c r="AE85" s="3"/>
      <c r="AF85" s="3"/>
      <c r="AG85" s="3"/>
      <c r="AH85" s="3"/>
      <c r="AI85" s="3"/>
      <c r="AJ85" s="3"/>
      <c r="AK85" s="3"/>
      <c r="AL85" s="3"/>
      <c r="AM85" s="3"/>
      <c r="AN85" s="3"/>
      <c r="AO85" s="3"/>
      <c r="AP85" s="3"/>
      <c r="AQ85" s="3"/>
      <c r="AR85" s="3"/>
      <c r="AS85" s="3"/>
      <c r="AT85" s="3"/>
      <c r="AU85" s="3"/>
      <c r="AV85" s="3"/>
      <c r="AW85" s="3"/>
      <c r="AX85" s="3"/>
      <c r="AY85" s="3"/>
      <c r="AZ85" s="3"/>
      <c r="BA85" s="3"/>
      <c r="BB85" s="3"/>
      <c r="BC85" s="3"/>
      <c r="BD85" s="3"/>
      <c r="BE85" s="3"/>
      <c r="BF85" s="3"/>
      <c r="BG85" s="3"/>
      <c r="BH85" s="3"/>
    </row>
    <row r="86" spans="5:89" x14ac:dyDescent="0.25">
      <c r="E86" s="6" t="s">
        <v>64</v>
      </c>
      <c r="F86" s="7"/>
      <c r="G86" s="7"/>
      <c r="H86" s="7"/>
      <c r="I86" s="7"/>
      <c r="J86" s="7"/>
      <c r="K86" s="7"/>
      <c r="L86" s="7"/>
      <c r="M86" s="7"/>
      <c r="N86" s="7"/>
      <c r="O86" s="7"/>
      <c r="P86" s="7"/>
      <c r="Q86" s="7"/>
      <c r="R86" s="7"/>
      <c r="S86" s="7"/>
      <c r="T86" s="7"/>
      <c r="U86" s="7"/>
      <c r="V86" s="7"/>
      <c r="W86" s="7"/>
      <c r="Y86" s="1" t="s">
        <v>37</v>
      </c>
      <c r="AH86" s="2" t="s">
        <v>38</v>
      </c>
      <c r="AQ86" s="2" t="s">
        <v>25</v>
      </c>
      <c r="AY86" s="2" t="s">
        <v>65</v>
      </c>
      <c r="BH86" s="2" t="s">
        <v>66</v>
      </c>
    </row>
    <row r="87" spans="5:89" x14ac:dyDescent="0.25">
      <c r="E87" s="6" t="s">
        <v>10</v>
      </c>
      <c r="F87" s="7"/>
      <c r="G87" s="7"/>
      <c r="H87" s="7"/>
      <c r="I87" s="7"/>
      <c r="J87" s="7"/>
      <c r="K87" s="7"/>
      <c r="L87" s="7"/>
      <c r="M87" s="7"/>
      <c r="N87" s="7"/>
      <c r="O87" s="7"/>
      <c r="P87" s="7"/>
      <c r="Q87" s="7"/>
      <c r="R87" s="7"/>
      <c r="S87" s="7"/>
      <c r="T87" s="7"/>
      <c r="U87" s="7"/>
      <c r="V87" s="7"/>
      <c r="W87" s="7"/>
      <c r="Y87">
        <v>1</v>
      </c>
      <c r="AH87">
        <v>1</v>
      </c>
      <c r="AQ87" t="s">
        <v>336</v>
      </c>
      <c r="AY87" t="s">
        <v>333</v>
      </c>
      <c r="BH87" s="2" t="str">
        <f>"exec IFINOPL.dbo.XSP_MTN_INVOICE_PPH @p_invoice_no = N'" &amp; TRIM(AY87) &amp; "', @p_is_invoice_deduct_pph = N'" &amp; IF(Y87 = 1, 0, 1) &amp; "', @p_mtn_remark = N'F-2327032', @p_mtn_cre_by = N'Aryo Budi D.P.';"</f>
        <v>exec IFINOPL.dbo.XSP_MTN_INVOICE_PPH @p_invoice_no = N'15935/INV/2008/07/2024', @p_is_invoice_deduct_pph = N'0', @p_mtn_remark = N'F-2327032', @p_mtn_cre_by = N'Aryo Budi D.P.';</v>
      </c>
    </row>
    <row r="88" spans="5:89" x14ac:dyDescent="0.25">
      <c r="E88" s="6" t="s">
        <v>67</v>
      </c>
      <c r="F88" s="7"/>
      <c r="G88" s="7"/>
      <c r="H88" s="7"/>
      <c r="I88" s="7"/>
      <c r="J88" s="7"/>
      <c r="K88" s="7"/>
      <c r="L88" s="7"/>
      <c r="M88" s="7"/>
      <c r="N88" s="7"/>
      <c r="O88" s="7"/>
      <c r="P88" s="7"/>
      <c r="Q88" s="7"/>
      <c r="R88" s="7"/>
      <c r="S88" s="7"/>
      <c r="T88" s="7"/>
      <c r="U88" s="7"/>
      <c r="V88" s="7"/>
      <c r="W88" s="7"/>
      <c r="X88" s="3"/>
      <c r="Y88">
        <v>1</v>
      </c>
      <c r="AH88">
        <v>1</v>
      </c>
      <c r="AQ88" t="s">
        <v>337</v>
      </c>
      <c r="AY88" t="s">
        <v>334</v>
      </c>
      <c r="BH88" s="2" t="str">
        <f>"exec IFINOPL.dbo.XSP_MTN_INVOICE_PPH @p_invoice_no = N'" &amp; TRIM(AY88) &amp; "', @p_is_invoice_deduct_pph = N'" &amp; IF(Y88 = 1, 0, 1) &amp; "', @p_mtn_remark = N'F-2327032', @p_mtn_cre_by = N'Aryo Budi D.P.';"</f>
        <v>exec IFINOPL.dbo.XSP_MTN_INVOICE_PPH @p_invoice_no = N'18757/INV/2008/08/2024', @p_is_invoice_deduct_pph = N'0', @p_mtn_remark = N'F-2327032', @p_mtn_cre_by = N'Aryo Budi D.P.';</v>
      </c>
    </row>
    <row r="89" spans="5:89" x14ac:dyDescent="0.25">
      <c r="E89" s="6" t="s">
        <v>68</v>
      </c>
      <c r="F89" s="7"/>
      <c r="G89" s="7"/>
      <c r="H89" s="7"/>
      <c r="I89" s="7"/>
      <c r="J89" s="7"/>
      <c r="K89" s="7"/>
      <c r="L89" s="7"/>
      <c r="M89" s="7"/>
      <c r="N89" s="7"/>
      <c r="O89" s="7"/>
      <c r="P89" s="7"/>
      <c r="Q89" s="7"/>
      <c r="R89" s="7"/>
      <c r="S89" s="7"/>
      <c r="T89" s="7"/>
      <c r="U89" s="7"/>
      <c r="V89" s="7"/>
      <c r="W89" s="7"/>
      <c r="X89" s="3"/>
      <c r="Y89">
        <v>1</v>
      </c>
      <c r="AH89">
        <v>1</v>
      </c>
      <c r="AQ89" t="s">
        <v>338</v>
      </c>
      <c r="AY89" t="s">
        <v>335</v>
      </c>
      <c r="BH89" s="2" t="str">
        <f>"exec IFINOPL.dbo.XSP_MTN_INVOICE_PPH @p_invoice_no = N'" &amp; TRIM(AY89) &amp; "', @p_is_invoice_deduct_pph = N'" &amp; IF(Y89 = 1, 0, 1) &amp; "', @p_mtn_remark = N'F-2327032', @p_mtn_cre_by = N'Aryo Budi D.P.';"</f>
        <v>exec IFINOPL.dbo.XSP_MTN_INVOICE_PPH @p_invoice_no = N'20150/INV/2008/08/2024', @p_is_invoice_deduct_pph = N'0', @p_mtn_remark = N'F-2327032', @p_mtn_cre_by = N'Aryo Budi D.P.';</v>
      </c>
    </row>
    <row r="90" spans="5:89" x14ac:dyDescent="0.25">
      <c r="E90" s="6" t="str">
        <f>"replace('" &amp; TRIM(M59) &amp; "', '/', '.'),"</f>
        <v>replace('15935/INV/2008/07/2024', '/', '.'),</v>
      </c>
      <c r="F90" s="7"/>
      <c r="G90" s="7"/>
      <c r="H90" s="7"/>
      <c r="I90" s="7"/>
      <c r="J90" s="7"/>
      <c r="K90" s="7"/>
      <c r="L90" s="7"/>
      <c r="M90" s="7"/>
      <c r="N90" s="7"/>
      <c r="O90" s="7"/>
      <c r="P90" s="7"/>
      <c r="Q90" s="7"/>
      <c r="R90" s="7"/>
      <c r="S90" s="7"/>
      <c r="T90" s="7"/>
      <c r="U90" s="7"/>
      <c r="V90" s="7"/>
      <c r="W90" s="7"/>
      <c r="X90" s="3"/>
    </row>
    <row r="91" spans="5:89" x14ac:dyDescent="0.25">
      <c r="E91" s="6" t="str">
        <f>"replace('" &amp; TRIM(M60) &amp; "', '/', '.'),"</f>
        <v>replace('18757/INV/2008/08/2024', '/', '.'),</v>
      </c>
      <c r="F91" s="7"/>
      <c r="G91" s="7"/>
      <c r="H91" s="7"/>
      <c r="I91" s="7"/>
      <c r="J91" s="7"/>
      <c r="K91" s="7"/>
      <c r="L91" s="7"/>
      <c r="M91" s="7"/>
      <c r="N91" s="7"/>
      <c r="O91" s="7"/>
      <c r="P91" s="7"/>
      <c r="Q91" s="7"/>
      <c r="R91" s="7"/>
      <c r="S91" s="7"/>
      <c r="T91" s="7"/>
      <c r="U91" s="7"/>
      <c r="V91" s="7"/>
      <c r="W91" s="7"/>
      <c r="X91" s="3"/>
    </row>
    <row r="92" spans="5:89" x14ac:dyDescent="0.25">
      <c r="E92" s="6" t="str">
        <f>"replace('" &amp; TRIM(M61) &amp; "', '/', '.'),"</f>
        <v>replace('20150/INV/2008/08/2024', '/', '.'),</v>
      </c>
      <c r="F92" s="7"/>
      <c r="G92" s="7"/>
      <c r="H92" s="7"/>
      <c r="I92" s="7"/>
      <c r="J92" s="7"/>
      <c r="K92" s="7"/>
      <c r="L92" s="7"/>
      <c r="M92" s="7"/>
      <c r="N92" s="7"/>
      <c r="O92" s="7"/>
      <c r="P92" s="7"/>
      <c r="Q92" s="7"/>
      <c r="R92" s="7"/>
      <c r="S92" s="7"/>
      <c r="T92" s="7"/>
      <c r="U92" s="7"/>
      <c r="V92" s="7"/>
      <c r="W92" s="7"/>
      <c r="X92" s="3"/>
    </row>
    <row r="93" spans="5:89" x14ac:dyDescent="0.25">
      <c r="E93" s="6" t="s">
        <v>6</v>
      </c>
      <c r="F93" s="7"/>
      <c r="G93" s="7"/>
      <c r="H93" s="7"/>
      <c r="I93" s="7"/>
      <c r="J93" s="7"/>
      <c r="K93" s="7"/>
      <c r="L93" s="7"/>
      <c r="M93" s="7"/>
      <c r="N93" s="7"/>
      <c r="O93" s="7"/>
      <c r="P93" s="7"/>
      <c r="Q93" s="7"/>
      <c r="R93" s="7"/>
      <c r="S93" s="7"/>
      <c r="T93" s="7"/>
      <c r="U93" s="7"/>
      <c r="V93" s="7"/>
      <c r="W93" s="7"/>
      <c r="X93" s="3"/>
    </row>
    <row r="95" spans="5:89" x14ac:dyDescent="0.25">
      <c r="E95" s="8" t="s">
        <v>20</v>
      </c>
      <c r="F95" s="9"/>
      <c r="G95" s="9"/>
      <c r="H95" s="9"/>
      <c r="I95" s="9"/>
      <c r="J95" s="9"/>
      <c r="K95" s="9"/>
      <c r="L95" s="9"/>
      <c r="M95" s="9"/>
      <c r="N95" s="9"/>
      <c r="O95" s="9"/>
      <c r="P95" s="9"/>
      <c r="Q95" s="9"/>
      <c r="R95" s="9"/>
      <c r="S95" s="9"/>
      <c r="T95" s="9"/>
      <c r="U95" s="9"/>
      <c r="V95" s="9"/>
      <c r="W95" s="9"/>
      <c r="X95" s="9"/>
      <c r="Y95" s="9"/>
      <c r="Z95" s="9"/>
      <c r="AA95" s="9"/>
      <c r="AB95" s="9"/>
      <c r="AC95" s="9"/>
      <c r="AD95" s="9"/>
      <c r="AE95" s="9"/>
      <c r="AF95" s="9"/>
      <c r="AG95" s="9"/>
      <c r="AH95" s="9"/>
      <c r="AI95" s="9"/>
      <c r="AJ95" s="9"/>
      <c r="AK95" s="9"/>
      <c r="AL95" s="9"/>
      <c r="AM95" s="9"/>
      <c r="AN95" s="9"/>
      <c r="AO95" s="9"/>
      <c r="AP95" s="9"/>
      <c r="AQ95" s="9"/>
      <c r="AR95" s="9"/>
      <c r="AS95" s="9"/>
      <c r="AT95" s="9"/>
      <c r="AU95" s="9"/>
      <c r="AV95" s="9"/>
      <c r="AW95" s="9"/>
      <c r="AX95" s="9"/>
      <c r="AY95" s="9"/>
      <c r="AZ95" s="9"/>
      <c r="BA95" s="9"/>
      <c r="BB95" s="9"/>
      <c r="BC95" s="9"/>
      <c r="BD95" s="9"/>
      <c r="BE95" s="9"/>
      <c r="BF95" s="9"/>
      <c r="BG95" s="9"/>
      <c r="BH95" s="9"/>
      <c r="BI95" s="9"/>
      <c r="BJ95" s="9"/>
      <c r="BK95" s="9"/>
      <c r="BL95" s="9"/>
      <c r="BM95" s="9"/>
      <c r="BN95" s="9"/>
      <c r="BO95" s="9"/>
      <c r="BP95" s="9"/>
      <c r="BQ95" s="9"/>
      <c r="BR95" s="9"/>
      <c r="BS95" s="9"/>
      <c r="BT95" s="9"/>
      <c r="BU95" s="9"/>
      <c r="BV95" s="9"/>
      <c r="BW95" s="9"/>
      <c r="BX95" s="9"/>
      <c r="BY95" s="9"/>
      <c r="BZ95" s="9"/>
      <c r="CA95" s="9"/>
      <c r="CB95" s="3"/>
      <c r="CC95" s="3"/>
    </row>
    <row r="96" spans="5:89" x14ac:dyDescent="0.25">
      <c r="E96" s="8"/>
      <c r="F96" s="9"/>
      <c r="G96" s="9"/>
      <c r="H96" s="9"/>
      <c r="I96" s="9"/>
      <c r="J96" s="9"/>
      <c r="K96" s="9"/>
      <c r="L96" s="9"/>
      <c r="M96" s="9"/>
      <c r="N96" s="9"/>
      <c r="O96" s="9"/>
      <c r="P96" s="9"/>
      <c r="Q96" s="9"/>
      <c r="R96" s="9"/>
      <c r="S96" s="9"/>
      <c r="T96" s="9"/>
      <c r="U96" s="9"/>
      <c r="V96" s="9"/>
      <c r="W96" s="9"/>
      <c r="X96" s="9"/>
      <c r="Y96" s="9"/>
      <c r="Z96" s="9"/>
      <c r="AA96" s="9"/>
      <c r="AB96" s="9"/>
      <c r="AC96" s="9"/>
      <c r="AD96" s="9"/>
      <c r="AE96" s="9"/>
      <c r="AF96" s="9"/>
      <c r="AG96" s="9"/>
      <c r="AH96" s="9"/>
      <c r="AI96" s="9"/>
      <c r="AJ96" s="9"/>
      <c r="AK96" s="9"/>
      <c r="AL96" s="9"/>
      <c r="AM96" s="9"/>
      <c r="AN96" s="9"/>
      <c r="AO96" s="9"/>
      <c r="AP96" s="9"/>
      <c r="AQ96" s="9"/>
      <c r="AR96" s="9"/>
      <c r="AS96" s="9"/>
      <c r="AT96" s="9"/>
      <c r="AU96" s="9"/>
      <c r="AV96" s="9"/>
      <c r="AW96" s="9"/>
      <c r="AX96" s="9"/>
      <c r="AY96" s="9"/>
      <c r="AZ96" s="9"/>
      <c r="BA96" s="9"/>
      <c r="BB96" s="9"/>
      <c r="BC96" s="9"/>
      <c r="BD96" s="9"/>
      <c r="BE96" s="9"/>
      <c r="BF96" s="9"/>
      <c r="BG96" s="9"/>
      <c r="BH96" s="9"/>
      <c r="BI96" s="9"/>
      <c r="BJ96" s="9"/>
      <c r="BK96" s="9"/>
      <c r="BL96" s="9"/>
      <c r="BM96" s="9"/>
      <c r="BN96" s="9"/>
      <c r="BO96" s="9"/>
      <c r="BP96" s="9"/>
      <c r="BQ96" s="9"/>
      <c r="BR96" s="9"/>
      <c r="BS96" s="9"/>
      <c r="BT96" s="9"/>
      <c r="BU96" s="9"/>
      <c r="BV96" s="9"/>
      <c r="BW96" s="9"/>
      <c r="BX96" s="9"/>
      <c r="BY96" s="9"/>
      <c r="BZ96" s="9"/>
      <c r="CA96" s="9"/>
      <c r="CB96" s="3"/>
      <c r="CC96" s="3"/>
      <c r="CD96" s="3"/>
      <c r="CE96" s="3"/>
      <c r="CF96" s="3"/>
      <c r="CG96" s="3"/>
      <c r="CH96" s="3"/>
      <c r="CI96" s="3"/>
      <c r="CJ96" s="3"/>
      <c r="CK96" s="3"/>
    </row>
    <row r="97" spans="5:177" x14ac:dyDescent="0.25">
      <c r="E97" s="8" t="str">
        <f>BH87</f>
        <v>exec IFINOPL.dbo.XSP_MTN_INVOICE_PPH @p_invoice_no = N'15935/INV/2008/07/2024', @p_is_invoice_deduct_pph = N'0', @p_mtn_remark = N'F-2327032', @p_mtn_cre_by = N'Aryo Budi D.P.';</v>
      </c>
      <c r="F97" s="9"/>
      <c r="G97" s="9"/>
      <c r="H97" s="9"/>
      <c r="I97" s="9"/>
      <c r="J97" s="9"/>
      <c r="K97" s="9"/>
      <c r="L97" s="9"/>
      <c r="M97" s="9"/>
      <c r="N97" s="9"/>
      <c r="O97" s="9"/>
      <c r="P97" s="9"/>
      <c r="Q97" s="9"/>
      <c r="R97" s="9"/>
      <c r="S97" s="9"/>
      <c r="T97" s="9"/>
      <c r="U97" s="9"/>
      <c r="V97" s="9"/>
      <c r="W97" s="9"/>
      <c r="X97" s="9"/>
      <c r="Y97" s="9"/>
      <c r="Z97" s="9"/>
      <c r="AA97" s="9"/>
      <c r="AB97" s="9"/>
      <c r="AC97" s="9"/>
      <c r="AD97" s="9"/>
      <c r="AE97" s="9"/>
      <c r="AF97" s="9"/>
      <c r="AG97" s="9"/>
      <c r="AH97" s="9"/>
      <c r="AI97" s="9"/>
      <c r="AJ97" s="9"/>
      <c r="AK97" s="9"/>
      <c r="AL97" s="9"/>
      <c r="AM97" s="9"/>
      <c r="AN97" s="9"/>
      <c r="AO97" s="9"/>
      <c r="AP97" s="9"/>
      <c r="AQ97" s="9"/>
      <c r="AR97" s="9"/>
      <c r="AS97" s="9"/>
      <c r="AT97" s="9"/>
      <c r="AU97" s="9"/>
      <c r="AV97" s="9"/>
      <c r="AW97" s="9"/>
      <c r="AX97" s="9"/>
      <c r="AY97" s="9"/>
      <c r="AZ97" s="9"/>
      <c r="BA97" s="9"/>
      <c r="BB97" s="9"/>
      <c r="BC97" s="9"/>
      <c r="BD97" s="9"/>
      <c r="BE97" s="9"/>
      <c r="BF97" s="9"/>
      <c r="BG97" s="9"/>
      <c r="BH97" s="9"/>
      <c r="BI97" s="9"/>
      <c r="BJ97" s="9"/>
      <c r="BK97" s="9"/>
      <c r="BL97" s="9"/>
      <c r="BM97" s="9"/>
      <c r="BN97" s="9"/>
      <c r="BO97" s="9"/>
      <c r="BP97" s="9"/>
      <c r="BQ97" s="9"/>
      <c r="BR97" s="9"/>
      <c r="BS97" s="9"/>
      <c r="BT97" s="9"/>
      <c r="BU97" s="9"/>
      <c r="BV97" s="9"/>
      <c r="BW97" s="9"/>
      <c r="BX97" s="9"/>
      <c r="BY97" s="9"/>
      <c r="BZ97" s="9"/>
      <c r="CA97" s="9"/>
      <c r="CB97" s="3"/>
      <c r="CC97" s="3"/>
      <c r="CD97" s="3"/>
      <c r="CE97" s="3"/>
      <c r="CF97" s="3"/>
      <c r="CG97" s="3"/>
      <c r="CH97" s="3"/>
      <c r="CI97" s="3"/>
      <c r="CJ97" s="3"/>
      <c r="CK97" s="3"/>
      <c r="CL97" s="3"/>
      <c r="CM97" s="3"/>
      <c r="CN97" s="3"/>
      <c r="CO97" s="3"/>
      <c r="CP97" s="3"/>
      <c r="CQ97" s="3"/>
      <c r="CR97" s="3"/>
      <c r="CS97" s="3"/>
      <c r="CT97" s="3"/>
      <c r="CU97" s="3"/>
      <c r="CV97" s="3"/>
      <c r="CW97" s="3"/>
      <c r="CX97" s="3"/>
      <c r="CY97" s="3"/>
      <c r="CZ97" s="3"/>
      <c r="DA97" s="3"/>
      <c r="DB97" s="3"/>
      <c r="DC97" s="3"/>
      <c r="DD97" s="3"/>
      <c r="DE97" s="3"/>
      <c r="DF97" s="3"/>
      <c r="DG97" s="3"/>
      <c r="DH97" s="3"/>
      <c r="DI97" s="3"/>
      <c r="DJ97" s="3"/>
      <c r="DK97" s="3"/>
      <c r="DL97" s="3"/>
      <c r="DM97" s="3"/>
      <c r="DN97" s="3"/>
      <c r="DO97" s="3"/>
      <c r="DP97" s="3"/>
      <c r="DQ97" s="3"/>
      <c r="DR97" s="3"/>
      <c r="DS97" s="3"/>
      <c r="DT97" s="3"/>
      <c r="DU97" s="3"/>
      <c r="DV97" s="3"/>
      <c r="DW97" s="3"/>
      <c r="DX97" s="3"/>
      <c r="DY97" s="3"/>
      <c r="DZ97" s="3"/>
      <c r="EA97" s="3"/>
      <c r="EB97" s="3"/>
      <c r="EC97" s="3"/>
      <c r="ED97" s="3"/>
      <c r="EE97" s="3"/>
      <c r="EF97" s="3"/>
      <c r="EG97" s="3"/>
      <c r="EH97" s="3"/>
      <c r="EI97" s="3"/>
      <c r="EJ97" s="3"/>
      <c r="EK97" s="3"/>
      <c r="EL97" s="3"/>
      <c r="EM97" s="3"/>
      <c r="EN97" s="3"/>
      <c r="EO97" s="3"/>
      <c r="EP97" s="3"/>
      <c r="EQ97" s="3"/>
      <c r="ER97" s="3"/>
      <c r="ES97" s="3"/>
      <c r="ET97" s="3"/>
      <c r="EU97" s="3"/>
      <c r="EV97" s="3"/>
      <c r="EW97" s="3"/>
      <c r="EX97" s="3"/>
      <c r="EY97" s="3"/>
      <c r="EZ97" s="3"/>
      <c r="FA97" s="3"/>
      <c r="FB97" s="3"/>
      <c r="FC97" s="3"/>
      <c r="FD97" s="3"/>
      <c r="FE97" s="3"/>
      <c r="FF97" s="3"/>
      <c r="FG97" s="3"/>
      <c r="FH97" s="3"/>
      <c r="FI97" s="3"/>
      <c r="FJ97" s="3"/>
      <c r="FK97" s="3"/>
      <c r="FL97" s="3"/>
      <c r="FM97" s="3"/>
      <c r="FN97" s="3"/>
      <c r="FO97" s="3"/>
      <c r="FP97" s="3"/>
      <c r="FQ97" s="3"/>
      <c r="FR97" s="3"/>
      <c r="FS97" s="3"/>
      <c r="FT97" s="3"/>
      <c r="FU97" s="3"/>
    </row>
    <row r="98" spans="5:177" x14ac:dyDescent="0.25">
      <c r="E98" s="8" t="str">
        <f>BH88</f>
        <v>exec IFINOPL.dbo.XSP_MTN_INVOICE_PPH @p_invoice_no = N'18757/INV/2008/08/2024', @p_is_invoice_deduct_pph = N'0', @p_mtn_remark = N'F-2327032', @p_mtn_cre_by = N'Aryo Budi D.P.';</v>
      </c>
      <c r="F98" s="9"/>
      <c r="G98" s="9"/>
      <c r="H98" s="9"/>
      <c r="I98" s="9"/>
      <c r="J98" s="9"/>
      <c r="K98" s="9"/>
      <c r="L98" s="9"/>
      <c r="M98" s="9"/>
      <c r="N98" s="9"/>
      <c r="O98" s="9"/>
      <c r="P98" s="9"/>
      <c r="Q98" s="9"/>
      <c r="R98" s="9"/>
      <c r="S98" s="9"/>
      <c r="T98" s="9"/>
      <c r="U98" s="9"/>
      <c r="V98" s="9"/>
      <c r="W98" s="9"/>
      <c r="X98" s="9"/>
      <c r="Y98" s="9"/>
      <c r="Z98" s="9"/>
      <c r="AA98" s="9"/>
      <c r="AB98" s="9"/>
      <c r="AC98" s="9"/>
      <c r="AD98" s="9"/>
      <c r="AE98" s="9"/>
      <c r="AF98" s="9"/>
      <c r="AG98" s="9"/>
      <c r="AH98" s="9"/>
      <c r="AI98" s="9"/>
      <c r="AJ98" s="9"/>
      <c r="AK98" s="9"/>
      <c r="AL98" s="9"/>
      <c r="AM98" s="9"/>
      <c r="AN98" s="9"/>
      <c r="AO98" s="9"/>
      <c r="AP98" s="9"/>
      <c r="AQ98" s="9"/>
      <c r="AR98" s="9"/>
      <c r="AS98" s="9"/>
      <c r="AT98" s="9"/>
      <c r="AU98" s="9"/>
      <c r="AV98" s="9"/>
      <c r="AW98" s="9"/>
      <c r="AX98" s="9"/>
      <c r="AY98" s="9"/>
      <c r="AZ98" s="9"/>
      <c r="BA98" s="9"/>
      <c r="BB98" s="9"/>
      <c r="BC98" s="9"/>
      <c r="BD98" s="9"/>
      <c r="BE98" s="9"/>
      <c r="BF98" s="9"/>
      <c r="BG98" s="9"/>
      <c r="BH98" s="9"/>
      <c r="BI98" s="9"/>
      <c r="BJ98" s="9"/>
      <c r="BK98" s="9"/>
      <c r="BL98" s="9"/>
      <c r="BM98" s="9"/>
      <c r="BN98" s="9"/>
      <c r="BO98" s="9"/>
      <c r="BP98" s="9"/>
      <c r="BQ98" s="9"/>
      <c r="BR98" s="9"/>
      <c r="BS98" s="9"/>
      <c r="BT98" s="9"/>
      <c r="BU98" s="9"/>
      <c r="BV98" s="9"/>
      <c r="BW98" s="9"/>
      <c r="BX98" s="9"/>
      <c r="BY98" s="9"/>
      <c r="BZ98" s="9"/>
      <c r="CA98" s="9"/>
      <c r="CB98" s="3"/>
      <c r="CC98" s="3"/>
      <c r="CD98" s="3"/>
      <c r="CE98" s="3"/>
      <c r="CF98" s="3"/>
      <c r="CG98" s="3"/>
      <c r="CH98" s="3"/>
      <c r="CI98" s="3"/>
      <c r="CJ98" s="3"/>
      <c r="CK98" s="3"/>
      <c r="CL98" s="3"/>
      <c r="CM98" s="3"/>
      <c r="CN98" s="3"/>
      <c r="CO98" s="3"/>
      <c r="CP98" s="3"/>
      <c r="CQ98" s="3"/>
      <c r="CR98" s="3"/>
      <c r="CS98" s="3"/>
      <c r="CT98" s="3"/>
      <c r="CU98" s="3"/>
      <c r="CV98" s="3"/>
      <c r="CW98" s="3"/>
      <c r="CX98" s="3"/>
      <c r="CY98" s="3"/>
      <c r="CZ98" s="3"/>
      <c r="DA98" s="3"/>
      <c r="DB98" s="3"/>
      <c r="DC98" s="3"/>
      <c r="DD98" s="3"/>
      <c r="DE98" s="3"/>
      <c r="DF98" s="3"/>
      <c r="DG98" s="3"/>
      <c r="DH98" s="3"/>
      <c r="DI98" s="3"/>
      <c r="DJ98" s="3"/>
      <c r="DK98" s="3"/>
      <c r="DL98" s="3"/>
      <c r="DM98" s="3"/>
      <c r="DN98" s="3"/>
      <c r="DO98" s="3"/>
      <c r="DP98" s="3"/>
      <c r="DQ98" s="3"/>
      <c r="DR98" s="3"/>
      <c r="DS98" s="3"/>
      <c r="DT98" s="3"/>
      <c r="DU98" s="3"/>
      <c r="DV98" s="3"/>
      <c r="DW98" s="3"/>
      <c r="DX98" s="3"/>
      <c r="DY98" s="3"/>
      <c r="DZ98" s="3"/>
      <c r="EA98" s="3"/>
      <c r="EB98" s="3"/>
      <c r="EC98" s="3"/>
      <c r="ED98" s="3"/>
      <c r="EE98" s="3"/>
      <c r="EF98" s="3"/>
      <c r="EG98" s="3"/>
      <c r="EH98" s="3"/>
      <c r="EI98" s="3"/>
      <c r="EJ98" s="3"/>
      <c r="EK98" s="3"/>
      <c r="EL98" s="3"/>
      <c r="EM98" s="3"/>
      <c r="EN98" s="3"/>
      <c r="EO98" s="3"/>
      <c r="EP98" s="3"/>
      <c r="EQ98" s="3"/>
      <c r="ER98" s="3"/>
      <c r="ES98" s="3"/>
      <c r="ET98" s="3"/>
      <c r="EU98" s="3"/>
      <c r="EV98" s="3"/>
      <c r="EW98" s="3"/>
      <c r="EX98" s="3"/>
      <c r="EY98" s="3"/>
      <c r="EZ98" s="3"/>
      <c r="FA98" s="3"/>
      <c r="FB98" s="3"/>
      <c r="FC98" s="3"/>
      <c r="FD98" s="3"/>
      <c r="FE98" s="3"/>
      <c r="FF98" s="3"/>
      <c r="FG98" s="3"/>
      <c r="FH98" s="3"/>
      <c r="FI98" s="3"/>
      <c r="FJ98" s="3"/>
      <c r="FK98" s="3"/>
      <c r="FL98" s="3"/>
      <c r="FM98" s="3"/>
      <c r="FN98" s="3"/>
      <c r="FO98" s="3"/>
      <c r="FP98" s="3"/>
      <c r="FQ98" s="3"/>
      <c r="FR98" s="3"/>
      <c r="FS98" s="3"/>
      <c r="FT98" s="3"/>
      <c r="FU98" s="3"/>
    </row>
    <row r="99" spans="5:177" x14ac:dyDescent="0.25">
      <c r="E99" s="8" t="str">
        <f>BH89</f>
        <v>exec IFINOPL.dbo.XSP_MTN_INVOICE_PPH @p_invoice_no = N'20150/INV/2008/08/2024', @p_is_invoice_deduct_pph = N'0', @p_mtn_remark = N'F-2327032', @p_mtn_cre_by = N'Aryo Budi D.P.';</v>
      </c>
      <c r="F99" s="9"/>
      <c r="G99" s="9"/>
      <c r="H99" s="9"/>
      <c r="I99" s="9"/>
      <c r="J99" s="9"/>
      <c r="K99" s="9"/>
      <c r="L99" s="9"/>
      <c r="M99" s="9"/>
      <c r="N99" s="9"/>
      <c r="O99" s="9"/>
      <c r="P99" s="9"/>
      <c r="Q99" s="9"/>
      <c r="R99" s="9"/>
      <c r="S99" s="9"/>
      <c r="T99" s="9"/>
      <c r="U99" s="9"/>
      <c r="V99" s="9"/>
      <c r="W99" s="9"/>
      <c r="X99" s="9"/>
      <c r="Y99" s="9"/>
      <c r="Z99" s="9"/>
      <c r="AA99" s="9"/>
      <c r="AB99" s="9"/>
      <c r="AC99" s="9"/>
      <c r="AD99" s="9"/>
      <c r="AE99" s="9"/>
      <c r="AF99" s="9"/>
      <c r="AG99" s="9"/>
      <c r="AH99" s="9"/>
      <c r="AI99" s="9"/>
      <c r="AJ99" s="9"/>
      <c r="AK99" s="9"/>
      <c r="AL99" s="9"/>
      <c r="AM99" s="9"/>
      <c r="AN99" s="9"/>
      <c r="AO99" s="9"/>
      <c r="AP99" s="9"/>
      <c r="AQ99" s="9"/>
      <c r="AR99" s="9"/>
      <c r="AS99" s="9"/>
      <c r="AT99" s="9"/>
      <c r="AU99" s="9"/>
      <c r="AV99" s="9"/>
      <c r="AW99" s="9"/>
      <c r="AX99" s="9"/>
      <c r="AY99" s="9"/>
      <c r="AZ99" s="9"/>
      <c r="BA99" s="9"/>
      <c r="BB99" s="9"/>
      <c r="BC99" s="9"/>
      <c r="BD99" s="9"/>
      <c r="BE99" s="9"/>
      <c r="BF99" s="9"/>
      <c r="BG99" s="9"/>
      <c r="BH99" s="9"/>
      <c r="BI99" s="9"/>
      <c r="BJ99" s="9"/>
      <c r="BK99" s="9"/>
      <c r="BL99" s="9"/>
      <c r="BM99" s="9"/>
      <c r="BN99" s="9"/>
      <c r="BO99" s="9"/>
      <c r="BP99" s="9"/>
      <c r="BQ99" s="9"/>
      <c r="BR99" s="9"/>
      <c r="BS99" s="9"/>
      <c r="BT99" s="9"/>
      <c r="BU99" s="9"/>
      <c r="BV99" s="9"/>
      <c r="BW99" s="9"/>
      <c r="BX99" s="9"/>
      <c r="BY99" s="9"/>
      <c r="BZ99" s="9"/>
      <c r="CA99" s="9"/>
      <c r="CB99" s="3"/>
      <c r="CC99" s="3"/>
      <c r="CD99" s="3"/>
      <c r="CE99" s="3"/>
      <c r="CF99" s="3"/>
      <c r="CG99" s="3"/>
      <c r="CH99" s="3"/>
      <c r="CI99" s="3"/>
      <c r="CJ99" s="3"/>
      <c r="CK99" s="3"/>
      <c r="CL99" s="3"/>
      <c r="CM99" s="3"/>
      <c r="CN99" s="3"/>
      <c r="CO99" s="3"/>
      <c r="CP99" s="3"/>
      <c r="CQ99" s="3"/>
      <c r="CR99" s="3"/>
      <c r="CS99" s="3"/>
      <c r="CT99" s="3"/>
      <c r="CU99" s="3"/>
      <c r="CV99" s="3"/>
      <c r="CW99" s="3"/>
      <c r="CX99" s="3"/>
      <c r="CY99" s="3"/>
      <c r="CZ99" s="3"/>
      <c r="DA99" s="3"/>
      <c r="DB99" s="3"/>
      <c r="DC99" s="3"/>
      <c r="DD99" s="3"/>
      <c r="DE99" s="3"/>
      <c r="DF99" s="3"/>
      <c r="DG99" s="3"/>
      <c r="DH99" s="3"/>
      <c r="DI99" s="3"/>
      <c r="DJ99" s="3"/>
      <c r="DK99" s="3"/>
      <c r="DL99" s="3"/>
      <c r="DM99" s="3"/>
      <c r="DN99" s="3"/>
      <c r="DO99" s="3"/>
      <c r="DP99" s="3"/>
      <c r="DQ99" s="3"/>
      <c r="DR99" s="3"/>
      <c r="DS99" s="3"/>
      <c r="DT99" s="3"/>
      <c r="DU99" s="3"/>
      <c r="DV99" s="3"/>
      <c r="DW99" s="3"/>
      <c r="DX99" s="3"/>
      <c r="DY99" s="3"/>
      <c r="DZ99" s="3"/>
      <c r="EA99" s="3"/>
      <c r="EB99" s="3"/>
      <c r="EC99" s="3"/>
      <c r="ED99" s="3"/>
      <c r="EE99" s="3"/>
      <c r="EF99" s="3"/>
      <c r="EG99" s="3"/>
      <c r="EH99" s="3"/>
      <c r="EI99" s="3"/>
      <c r="EJ99" s="3"/>
      <c r="EK99" s="3"/>
      <c r="EL99" s="3"/>
      <c r="EM99" s="3"/>
      <c r="EN99" s="3"/>
      <c r="EO99" s="3"/>
      <c r="EP99" s="3"/>
      <c r="EQ99" s="3"/>
      <c r="ER99" s="3"/>
      <c r="ES99" s="3"/>
      <c r="ET99" s="3"/>
      <c r="EU99" s="3"/>
      <c r="EV99" s="3"/>
      <c r="EW99" s="3"/>
      <c r="EX99" s="3"/>
      <c r="EY99" s="3"/>
      <c r="EZ99" s="3"/>
      <c r="FA99" s="3"/>
      <c r="FB99" s="3"/>
      <c r="FC99" s="3"/>
      <c r="FD99" s="3"/>
      <c r="FE99" s="3"/>
      <c r="FF99" s="3"/>
      <c r="FG99" s="3"/>
      <c r="FH99" s="3"/>
      <c r="FI99" s="3"/>
      <c r="FJ99" s="3"/>
      <c r="FK99" s="3"/>
      <c r="FL99" s="3"/>
      <c r="FM99" s="3"/>
      <c r="FN99" s="3"/>
      <c r="FO99" s="3"/>
      <c r="FP99" s="3"/>
      <c r="FQ99" s="3"/>
      <c r="FR99" s="3"/>
      <c r="FS99" s="3"/>
      <c r="FT99" s="3"/>
      <c r="FU99" s="3"/>
    </row>
    <row r="100" spans="5:177" x14ac:dyDescent="0.25">
      <c r="E100" s="8"/>
      <c r="F100" s="9"/>
      <c r="G100" s="9"/>
      <c r="H100" s="9"/>
      <c r="I100" s="9"/>
      <c r="J100" s="9"/>
      <c r="K100" s="9"/>
      <c r="L100" s="9"/>
      <c r="M100" s="9"/>
      <c r="N100" s="9"/>
      <c r="O100" s="9"/>
      <c r="P100" s="9"/>
      <c r="Q100" s="9"/>
      <c r="R100" s="9"/>
      <c r="S100" s="9"/>
      <c r="T100" s="9"/>
      <c r="U100" s="9"/>
      <c r="V100" s="9"/>
      <c r="W100" s="9"/>
      <c r="X100" s="9"/>
      <c r="Y100" s="9"/>
      <c r="Z100" s="9"/>
      <c r="AA100" s="9"/>
      <c r="AB100" s="9"/>
      <c r="AC100" s="9"/>
      <c r="AD100" s="9"/>
      <c r="AE100" s="9"/>
      <c r="AF100" s="9"/>
      <c r="AG100" s="9"/>
      <c r="AH100" s="9"/>
      <c r="AI100" s="9"/>
      <c r="AJ100" s="9"/>
      <c r="AK100" s="9"/>
      <c r="AL100" s="9"/>
      <c r="AM100" s="9"/>
      <c r="AN100" s="9"/>
      <c r="AO100" s="9"/>
      <c r="AP100" s="9"/>
      <c r="AQ100" s="9"/>
      <c r="AR100" s="9"/>
      <c r="AS100" s="9"/>
      <c r="AT100" s="9"/>
      <c r="AU100" s="9"/>
      <c r="AV100" s="9"/>
      <c r="AW100" s="9"/>
      <c r="AX100" s="9"/>
      <c r="AY100" s="9"/>
      <c r="AZ100" s="9"/>
      <c r="BA100" s="9"/>
      <c r="BB100" s="9"/>
      <c r="BC100" s="9"/>
      <c r="BD100" s="9"/>
      <c r="BE100" s="9"/>
      <c r="BF100" s="9"/>
      <c r="BG100" s="9"/>
      <c r="BH100" s="9"/>
      <c r="BI100" s="9"/>
      <c r="BJ100" s="9"/>
      <c r="BK100" s="9"/>
      <c r="BL100" s="9"/>
      <c r="BM100" s="9"/>
      <c r="BN100" s="9"/>
      <c r="BO100" s="9"/>
      <c r="BP100" s="9"/>
      <c r="BQ100" s="9"/>
      <c r="BR100" s="9"/>
      <c r="BS100" s="9"/>
      <c r="BT100" s="9"/>
      <c r="BU100" s="9"/>
      <c r="BV100" s="9"/>
      <c r="BW100" s="9"/>
      <c r="BX100" s="9"/>
      <c r="BY100" s="9"/>
      <c r="BZ100" s="9"/>
      <c r="CA100" s="9"/>
      <c r="CB100" s="3"/>
      <c r="CC100" s="3"/>
      <c r="CD100" s="3"/>
      <c r="CE100" s="3"/>
      <c r="CF100" s="3"/>
      <c r="CG100" s="3"/>
      <c r="CH100" s="3"/>
      <c r="CI100" s="3"/>
      <c r="CJ100" s="3"/>
      <c r="CK100" s="3"/>
      <c r="CL100" s="3"/>
      <c r="CM100" s="3"/>
      <c r="CN100" s="3"/>
      <c r="CO100" s="3"/>
      <c r="CP100" s="3"/>
      <c r="CQ100" s="3"/>
      <c r="CR100" s="3"/>
      <c r="CS100" s="3"/>
      <c r="CT100" s="3"/>
      <c r="CU100" s="3"/>
      <c r="CV100" s="3"/>
      <c r="CW100" s="3"/>
      <c r="CX100" s="3"/>
      <c r="CY100" s="3"/>
      <c r="CZ100" s="3"/>
      <c r="DA100" s="3"/>
      <c r="DB100" s="3"/>
      <c r="DC100" s="3"/>
      <c r="DD100" s="3"/>
      <c r="DE100" s="3"/>
      <c r="DF100" s="3"/>
      <c r="DG100" s="3"/>
      <c r="DH100" s="3"/>
      <c r="DI100" s="3"/>
      <c r="DJ100" s="3"/>
      <c r="DK100" s="3"/>
      <c r="DL100" s="3"/>
      <c r="DM100" s="3"/>
      <c r="DN100" s="3"/>
      <c r="DO100" s="3"/>
      <c r="DP100" s="3"/>
      <c r="DQ100" s="3"/>
      <c r="DR100" s="3"/>
      <c r="DS100" s="3"/>
      <c r="DT100" s="3"/>
      <c r="DU100" s="3"/>
      <c r="DV100" s="3"/>
      <c r="DW100" s="3"/>
      <c r="DX100" s="3"/>
      <c r="DY100" s="3"/>
      <c r="DZ100" s="3"/>
      <c r="EA100" s="3"/>
      <c r="EB100" s="3"/>
      <c r="EC100" s="3"/>
      <c r="ED100" s="3"/>
      <c r="EE100" s="3"/>
      <c r="EF100" s="3"/>
      <c r="EG100" s="3"/>
      <c r="EH100" s="3"/>
      <c r="EI100" s="3"/>
      <c r="EJ100" s="3"/>
      <c r="EK100" s="3"/>
      <c r="EL100" s="3"/>
      <c r="EM100" s="3"/>
      <c r="EN100" s="3"/>
      <c r="EO100" s="3"/>
      <c r="EP100" s="3"/>
      <c r="EQ100" s="3"/>
      <c r="ER100" s="3"/>
      <c r="ES100" s="3"/>
      <c r="ET100" s="3"/>
      <c r="EU100" s="3"/>
      <c r="EV100" s="3"/>
      <c r="EW100" s="3"/>
      <c r="EX100" s="3"/>
      <c r="EY100" s="3"/>
      <c r="EZ100" s="3"/>
      <c r="FA100" s="3"/>
      <c r="FB100" s="3"/>
      <c r="FC100" s="3"/>
      <c r="FD100" s="3"/>
      <c r="FE100" s="3"/>
      <c r="FF100" s="3"/>
      <c r="FG100" s="3"/>
      <c r="FH100" s="3"/>
      <c r="FI100" s="3"/>
      <c r="FJ100" s="3"/>
      <c r="FK100" s="3"/>
      <c r="FL100" s="3"/>
      <c r="FM100" s="3"/>
      <c r="FN100" s="3"/>
      <c r="FO100" s="3"/>
      <c r="FP100" s="3"/>
      <c r="FQ100" s="3"/>
      <c r="FR100" s="3"/>
      <c r="FS100" s="3"/>
      <c r="FT100" s="3"/>
      <c r="FU100" s="3"/>
    </row>
    <row r="101" spans="5:177" x14ac:dyDescent="0.25">
      <c r="E101" s="8" t="s">
        <v>48</v>
      </c>
      <c r="F101" s="9"/>
      <c r="G101" s="9"/>
      <c r="H101" s="9"/>
      <c r="I101" s="9"/>
      <c r="J101" s="9"/>
      <c r="K101" s="9"/>
      <c r="L101" s="9"/>
      <c r="M101" s="9"/>
      <c r="N101" s="9"/>
      <c r="O101" s="9"/>
      <c r="P101" s="9"/>
      <c r="Q101" s="9"/>
      <c r="R101" s="9"/>
      <c r="S101" s="9"/>
      <c r="T101" s="9"/>
      <c r="U101" s="9"/>
      <c r="V101" s="9"/>
      <c r="W101" s="9"/>
      <c r="X101" s="9"/>
      <c r="Y101" s="9"/>
      <c r="Z101" s="9"/>
      <c r="AA101" s="9"/>
      <c r="AB101" s="9"/>
      <c r="AC101" s="9"/>
      <c r="AD101" s="9"/>
      <c r="AE101" s="9"/>
      <c r="AF101" s="9"/>
      <c r="AG101" s="9"/>
      <c r="AH101" s="9"/>
      <c r="AI101" s="9"/>
      <c r="AJ101" s="9"/>
      <c r="AK101" s="9"/>
      <c r="AL101" s="9"/>
      <c r="AM101" s="9"/>
      <c r="AN101" s="9"/>
      <c r="AO101" s="9"/>
      <c r="AP101" s="9"/>
      <c r="AQ101" s="9"/>
      <c r="AR101" s="9"/>
      <c r="AS101" s="9"/>
      <c r="AT101" s="9"/>
      <c r="AU101" s="9"/>
      <c r="AV101" s="9"/>
      <c r="AW101" s="9"/>
      <c r="AX101" s="9"/>
      <c r="AY101" s="9"/>
      <c r="AZ101" s="9"/>
      <c r="BA101" s="9"/>
      <c r="BB101" s="9"/>
      <c r="BC101" s="9"/>
      <c r="BD101" s="9"/>
      <c r="BE101" s="9"/>
      <c r="BF101" s="9"/>
      <c r="BG101" s="9"/>
      <c r="BH101" s="9"/>
      <c r="BI101" s="9"/>
      <c r="BJ101" s="9"/>
      <c r="BK101" s="9"/>
      <c r="BL101" s="9"/>
      <c r="BM101" s="9"/>
      <c r="BN101" s="9"/>
      <c r="BO101" s="9"/>
      <c r="BP101" s="9"/>
      <c r="BQ101" s="9"/>
      <c r="BR101" s="9"/>
      <c r="BS101" s="9"/>
      <c r="BT101" s="9"/>
      <c r="BU101" s="9"/>
      <c r="BV101" s="9"/>
      <c r="BW101" s="9"/>
      <c r="BX101" s="9"/>
      <c r="BY101" s="9"/>
      <c r="BZ101" s="9"/>
      <c r="CA101" s="9"/>
      <c r="CB101" s="3"/>
      <c r="CC101" s="3"/>
      <c r="CD101" s="3"/>
      <c r="CE101" s="3"/>
      <c r="CF101" s="3"/>
      <c r="CG101" s="3"/>
      <c r="CH101" s="3"/>
      <c r="CI101" s="3"/>
      <c r="CJ101" s="3"/>
      <c r="CK101" s="3"/>
      <c r="CL101" s="3"/>
      <c r="CM101" s="3"/>
      <c r="CN101" s="3"/>
      <c r="CO101" s="3"/>
      <c r="CP101" s="3"/>
      <c r="CQ101" s="3"/>
      <c r="CR101" s="3"/>
      <c r="CS101" s="3"/>
      <c r="CT101" s="3"/>
      <c r="CU101" s="3"/>
      <c r="CV101" s="3"/>
      <c r="CW101" s="3"/>
      <c r="CX101" s="3"/>
      <c r="CY101" s="3"/>
      <c r="CZ101" s="3"/>
      <c r="DA101" s="3"/>
      <c r="DB101" s="3"/>
      <c r="DC101" s="3"/>
      <c r="DD101" s="3"/>
      <c r="DE101" s="3"/>
      <c r="DF101" s="3"/>
      <c r="DG101" s="3"/>
      <c r="DH101" s="3"/>
      <c r="DI101" s="3"/>
      <c r="DJ101" s="3"/>
      <c r="DK101" s="3"/>
      <c r="DL101" s="3"/>
      <c r="DM101" s="3"/>
      <c r="DN101" s="3"/>
      <c r="DO101" s="3"/>
      <c r="DP101" s="3"/>
      <c r="DQ101" s="3"/>
      <c r="DR101" s="3"/>
      <c r="DS101" s="3"/>
      <c r="DT101" s="3"/>
      <c r="DU101" s="3"/>
      <c r="DV101" s="3"/>
      <c r="DW101" s="3"/>
      <c r="DX101" s="3"/>
      <c r="DY101" s="3"/>
      <c r="DZ101" s="3"/>
      <c r="EA101" s="3"/>
      <c r="EB101" s="3"/>
      <c r="EC101" s="3"/>
      <c r="ED101" s="3"/>
      <c r="EE101" s="3"/>
      <c r="EF101" s="3"/>
      <c r="EG101" s="3"/>
      <c r="EH101" s="3"/>
      <c r="EI101" s="3"/>
      <c r="EJ101" s="3"/>
      <c r="EK101" s="3"/>
      <c r="EL101" s="3"/>
      <c r="EM101" s="3"/>
      <c r="EN101" s="3"/>
      <c r="EO101" s="3"/>
      <c r="EP101" s="3"/>
      <c r="EQ101" s="3"/>
      <c r="ER101" s="3"/>
      <c r="ES101" s="3"/>
      <c r="ET101" s="3"/>
      <c r="EU101" s="3"/>
      <c r="EV101" s="3"/>
      <c r="EW101" s="3"/>
      <c r="EX101" s="3"/>
      <c r="EY101" s="3"/>
      <c r="EZ101" s="3"/>
      <c r="FA101" s="3"/>
      <c r="FB101" s="3"/>
      <c r="FC101" s="3"/>
      <c r="FD101" s="3"/>
      <c r="FE101" s="3"/>
      <c r="FF101" s="3"/>
      <c r="FG101" s="3"/>
      <c r="FH101" s="3"/>
      <c r="FI101" s="3"/>
      <c r="FJ101" s="3"/>
      <c r="FK101" s="3"/>
      <c r="FL101" s="3"/>
      <c r="FM101" s="3"/>
      <c r="FN101" s="3"/>
      <c r="FO101" s="3"/>
      <c r="FP101" s="3"/>
      <c r="FQ101" s="3"/>
      <c r="FR101" s="3"/>
      <c r="FS101" s="3"/>
      <c r="FT101" s="3"/>
      <c r="FU101" s="3"/>
    </row>
    <row r="102" spans="5:177" x14ac:dyDescent="0.25">
      <c r="E102" s="11" t="s">
        <v>71</v>
      </c>
      <c r="F102" s="9"/>
      <c r="G102" s="9"/>
      <c r="H102" s="9"/>
      <c r="I102" s="9"/>
      <c r="J102" s="9"/>
      <c r="K102" s="9"/>
      <c r="L102" s="9"/>
      <c r="M102" s="9"/>
      <c r="N102" s="9"/>
      <c r="O102" s="9"/>
      <c r="P102" s="9"/>
      <c r="Q102" s="9"/>
      <c r="R102" s="9"/>
      <c r="S102" s="9"/>
      <c r="T102" s="9"/>
      <c r="U102" s="9"/>
      <c r="V102" s="9"/>
      <c r="W102" s="9"/>
      <c r="X102" s="9"/>
      <c r="Y102" s="9"/>
      <c r="Z102" s="9"/>
      <c r="AA102" s="9"/>
      <c r="AB102" s="9"/>
      <c r="AC102" s="9"/>
      <c r="AD102" s="9"/>
      <c r="AE102" s="9"/>
      <c r="AF102" s="9"/>
      <c r="AG102" s="9"/>
      <c r="AH102" s="9"/>
      <c r="AI102" s="9"/>
      <c r="AJ102" s="9"/>
      <c r="AK102" s="9"/>
      <c r="AL102" s="9"/>
      <c r="AM102" s="9"/>
      <c r="AN102" s="9"/>
      <c r="AO102" s="9"/>
      <c r="AP102" s="9"/>
      <c r="AQ102" s="9"/>
      <c r="AR102" s="9"/>
      <c r="AS102" s="9"/>
      <c r="AT102" s="9"/>
      <c r="AU102" s="9"/>
      <c r="AV102" s="9"/>
      <c r="AW102" s="9"/>
      <c r="AX102" s="9"/>
      <c r="AY102" s="9"/>
      <c r="AZ102" s="9"/>
      <c r="BA102" s="9"/>
      <c r="BB102" s="9"/>
      <c r="BC102" s="9"/>
      <c r="BD102" s="9"/>
      <c r="BE102" s="9"/>
      <c r="BF102" s="9"/>
      <c r="BG102" s="9"/>
      <c r="BH102" s="9"/>
      <c r="BI102" s="9"/>
      <c r="BJ102" s="9"/>
      <c r="BK102" s="9"/>
      <c r="BL102" s="9"/>
      <c r="BM102" s="9"/>
      <c r="BN102" s="9"/>
      <c r="BO102" s="9"/>
      <c r="BP102" s="9"/>
      <c r="BQ102" s="9"/>
      <c r="BR102" s="9"/>
      <c r="BS102" s="9"/>
      <c r="BT102" s="9"/>
      <c r="BU102" s="9"/>
      <c r="BV102" s="9"/>
      <c r="BW102" s="9"/>
      <c r="BX102" s="9"/>
      <c r="BY102" s="9"/>
      <c r="BZ102" s="9"/>
      <c r="CA102" s="9"/>
      <c r="CB102" s="3"/>
      <c r="CC102" s="3"/>
      <c r="CD102" s="3"/>
      <c r="CE102" s="3"/>
      <c r="CF102" s="3"/>
      <c r="CG102" s="3"/>
      <c r="CH102" s="3"/>
      <c r="CI102" s="3"/>
      <c r="CJ102" s="3"/>
      <c r="CK102" s="3"/>
      <c r="CL102" s="3"/>
      <c r="CM102" s="3"/>
      <c r="CN102" s="3"/>
      <c r="CO102" s="3"/>
      <c r="CP102" s="3"/>
      <c r="CQ102" s="3"/>
      <c r="CR102" s="3"/>
      <c r="CS102" s="3"/>
      <c r="CT102" s="3"/>
      <c r="CU102" s="3"/>
      <c r="CV102" s="3"/>
      <c r="CW102" s="3"/>
      <c r="CX102" s="3"/>
      <c r="CY102" s="3"/>
      <c r="CZ102" s="3"/>
      <c r="DA102" s="3"/>
      <c r="DB102" s="3"/>
      <c r="DC102" s="3"/>
      <c r="DD102" s="3"/>
      <c r="DE102" s="3"/>
      <c r="DF102" s="3"/>
      <c r="DG102" s="3"/>
      <c r="DH102" s="3"/>
      <c r="DI102" s="3"/>
      <c r="DJ102" s="3"/>
      <c r="DK102" s="3"/>
      <c r="DL102" s="3"/>
      <c r="DM102" s="3"/>
      <c r="DN102" s="3"/>
      <c r="DO102" s="3"/>
      <c r="DP102" s="3"/>
      <c r="DQ102" s="3"/>
      <c r="DR102" s="3"/>
      <c r="DS102" s="3"/>
      <c r="DT102" s="3"/>
      <c r="DU102" s="3"/>
      <c r="DV102" s="3"/>
      <c r="DW102" s="3"/>
      <c r="DX102" s="3"/>
      <c r="DY102" s="3"/>
      <c r="DZ102" s="3"/>
      <c r="EA102" s="3"/>
      <c r="EB102" s="3"/>
      <c r="EC102" s="3"/>
      <c r="ED102" s="3"/>
      <c r="EE102" s="3"/>
      <c r="EF102" s="3"/>
      <c r="EG102" s="3"/>
      <c r="EH102" s="3"/>
      <c r="EI102" s="3"/>
      <c r="EJ102" s="3"/>
      <c r="EK102" s="3"/>
      <c r="EL102" s="3"/>
      <c r="EM102" s="3"/>
      <c r="EN102" s="3"/>
      <c r="EO102" s="3"/>
      <c r="EP102" s="3"/>
      <c r="EQ102" s="3"/>
      <c r="ER102" s="3"/>
      <c r="ES102" s="3"/>
      <c r="ET102" s="3"/>
      <c r="EU102" s="3"/>
      <c r="EV102" s="3"/>
      <c r="EW102" s="3"/>
      <c r="EX102" s="3"/>
      <c r="EY102" s="3"/>
      <c r="EZ102" s="3"/>
      <c r="FA102" s="3"/>
      <c r="FB102" s="3"/>
      <c r="FC102" s="3"/>
      <c r="FD102" s="3"/>
      <c r="FE102" s="3"/>
      <c r="FF102" s="3"/>
      <c r="FG102" s="3"/>
      <c r="FH102" s="3"/>
      <c r="FI102" s="3"/>
      <c r="FJ102" s="3"/>
      <c r="FK102" s="3"/>
      <c r="FL102" s="3"/>
      <c r="FM102" s="3"/>
      <c r="FN102" s="3"/>
      <c r="FO102" s="3"/>
      <c r="FP102" s="3"/>
      <c r="FQ102" s="3"/>
      <c r="FR102" s="3"/>
      <c r="FS102" s="3"/>
      <c r="FT102" s="3"/>
      <c r="FU102" s="3"/>
    </row>
    <row r="104" spans="5:177" x14ac:dyDescent="0.25">
      <c r="E104" s="2" t="s">
        <v>3</v>
      </c>
      <c r="BK104" s="2" t="s">
        <v>4</v>
      </c>
      <c r="BQ104" s="3"/>
      <c r="BX104" s="3"/>
    </row>
    <row r="105" spans="5:177" s="3" customFormat="1" x14ac:dyDescent="0.25"/>
    <row r="106" spans="5:177" s="3" customFormat="1" x14ac:dyDescent="0.25"/>
    <row r="107" spans="5:177" s="3" customFormat="1" x14ac:dyDescent="0.25"/>
    <row r="108" spans="5:177" s="3" customFormat="1" x14ac:dyDescent="0.25"/>
    <row r="109" spans="5:177" s="3" customFormat="1" x14ac:dyDescent="0.25"/>
    <row r="110" spans="5:177" s="3" customFormat="1" x14ac:dyDescent="0.25"/>
    <row r="111" spans="5:177" s="3" customFormat="1" x14ac:dyDescent="0.25"/>
    <row r="112" spans="5:177" s="3" customFormat="1" x14ac:dyDescent="0.25"/>
    <row r="113" s="3" customFormat="1" x14ac:dyDescent="0.25"/>
    <row r="114" s="3" customFormat="1" x14ac:dyDescent="0.25"/>
    <row r="115" s="3" customFormat="1" x14ac:dyDescent="0.25"/>
    <row r="116" s="3" customFormat="1" x14ac:dyDescent="0.25"/>
    <row r="117" s="3" customFormat="1" x14ac:dyDescent="0.25"/>
    <row r="118" s="3" customFormat="1" x14ac:dyDescent="0.25"/>
    <row r="119" s="3" customFormat="1" x14ac:dyDescent="0.25"/>
    <row r="120" s="3" customFormat="1" x14ac:dyDescent="0.25"/>
    <row r="121" s="3" customFormat="1" x14ac:dyDescent="0.25"/>
    <row r="122" s="3" customFormat="1" x14ac:dyDescent="0.25"/>
    <row r="123" s="3" customFormat="1" x14ac:dyDescent="0.25"/>
    <row r="124" s="3" customFormat="1" x14ac:dyDescent="0.25"/>
    <row r="125" s="3" customFormat="1" x14ac:dyDescent="0.25"/>
    <row r="126" s="3" customFormat="1" x14ac:dyDescent="0.25"/>
    <row r="127" s="3" customFormat="1" x14ac:dyDescent="0.25"/>
    <row r="128" s="3" customFormat="1" x14ac:dyDescent="0.25"/>
    <row r="129" spans="5:5" s="3" customFormat="1" x14ac:dyDescent="0.25"/>
    <row r="130" spans="5:5" s="3" customFormat="1" x14ac:dyDescent="0.25"/>
    <row r="131" spans="5:5" s="3" customFormat="1" x14ac:dyDescent="0.25"/>
    <row r="132" spans="5:5" s="3" customFormat="1" x14ac:dyDescent="0.25"/>
    <row r="133" spans="5:5" s="3" customFormat="1" x14ac:dyDescent="0.25"/>
    <row r="134" spans="5:5" s="3" customFormat="1" x14ac:dyDescent="0.25"/>
    <row r="135" spans="5:5" s="3" customFormat="1" x14ac:dyDescent="0.25"/>
    <row r="136" spans="5:5" s="3" customFormat="1" x14ac:dyDescent="0.25"/>
    <row r="137" spans="5:5" s="3" customFormat="1" x14ac:dyDescent="0.25"/>
    <row r="138" spans="5:5" s="3" customFormat="1" x14ac:dyDescent="0.25"/>
    <row r="139" spans="5:5" s="3" customFormat="1" x14ac:dyDescent="0.25"/>
    <row r="140" spans="5:5" s="3" customFormat="1" x14ac:dyDescent="0.25"/>
    <row r="141" spans="5:5" s="3" customFormat="1" x14ac:dyDescent="0.25">
      <c r="E141" s="1" t="s">
        <v>339</v>
      </c>
    </row>
    <row r="142" spans="5:5" s="3" customFormat="1" x14ac:dyDescent="0.25"/>
    <row r="143" spans="5:5" s="3" customFormat="1" x14ac:dyDescent="0.25"/>
    <row r="144" spans="5:5" s="3" customFormat="1" x14ac:dyDescent="0.25"/>
    <row r="145" s="3" customFormat="1" x14ac:dyDescent="0.25"/>
    <row r="146" s="3" customFormat="1" x14ac:dyDescent="0.25"/>
    <row r="147" s="3" customFormat="1" x14ac:dyDescent="0.25"/>
    <row r="148" s="3" customFormat="1" x14ac:dyDescent="0.25"/>
    <row r="149" s="3" customFormat="1" x14ac:dyDescent="0.25"/>
    <row r="150" s="3" customFormat="1" x14ac:dyDescent="0.25"/>
    <row r="151" s="3" customFormat="1" x14ac:dyDescent="0.25"/>
    <row r="152" s="3" customFormat="1" x14ac:dyDescent="0.25"/>
    <row r="153" s="3" customFormat="1" x14ac:dyDescent="0.25"/>
    <row r="154" s="3" customFormat="1" x14ac:dyDescent="0.25"/>
    <row r="155" s="3" customFormat="1" x14ac:dyDescent="0.25"/>
    <row r="156" s="3" customFormat="1" x14ac:dyDescent="0.25"/>
    <row r="157" s="3" customFormat="1" x14ac:dyDescent="0.25"/>
    <row r="158" s="3" customFormat="1" x14ac:dyDescent="0.25"/>
    <row r="159" s="3" customFormat="1" x14ac:dyDescent="0.25"/>
    <row r="160" s="3" customFormat="1" x14ac:dyDescent="0.25"/>
    <row r="161" spans="3:5" s="3" customFormat="1" x14ac:dyDescent="0.25"/>
    <row r="162" spans="3:5" s="3" customFormat="1" x14ac:dyDescent="0.25"/>
    <row r="163" spans="3:5" s="3" customFormat="1" x14ac:dyDescent="0.25"/>
    <row r="164" spans="3:5" s="3" customFormat="1" x14ac:dyDescent="0.25"/>
    <row r="165" spans="3:5" s="3" customFormat="1" x14ac:dyDescent="0.25"/>
    <row r="166" spans="3:5" s="3" customFormat="1" x14ac:dyDescent="0.25"/>
    <row r="167" spans="3:5" s="3" customFormat="1" x14ac:dyDescent="0.25"/>
    <row r="168" spans="3:5" s="3" customFormat="1" x14ac:dyDescent="0.25"/>
    <row r="169" spans="3:5" s="3" customFormat="1" x14ac:dyDescent="0.25"/>
    <row r="170" spans="3:5" s="3" customFormat="1" x14ac:dyDescent="0.25"/>
    <row r="171" spans="3:5" s="3" customFormat="1" x14ac:dyDescent="0.25"/>
    <row r="172" spans="3:5" s="3" customFormat="1" x14ac:dyDescent="0.25"/>
    <row r="173" spans="3:5" s="3" customFormat="1" x14ac:dyDescent="0.25"/>
    <row r="174" spans="3:5" s="3" customFormat="1" x14ac:dyDescent="0.25">
      <c r="C174" s="12">
        <v>0</v>
      </c>
      <c r="E174" s="1" t="s">
        <v>342</v>
      </c>
    </row>
    <row r="175" spans="3:5" s="3" customFormat="1" x14ac:dyDescent="0.25">
      <c r="E175" s="3" t="s">
        <v>132</v>
      </c>
    </row>
    <row r="176" spans="3:5" s="3" customFormat="1" x14ac:dyDescent="0.25"/>
    <row r="177" spans="5:5" s="3" customFormat="1" x14ac:dyDescent="0.25">
      <c r="E177" s="13" t="s">
        <v>343</v>
      </c>
    </row>
    <row r="178" spans="5:5" s="3" customFormat="1" x14ac:dyDescent="0.25">
      <c r="E178" t="s">
        <v>344</v>
      </c>
    </row>
    <row r="179" spans="5:5" s="3" customFormat="1" x14ac:dyDescent="0.25">
      <c r="E179"/>
    </row>
    <row r="180" spans="5:5" s="3" customFormat="1" x14ac:dyDescent="0.25"/>
    <row r="181" spans="5:5" s="3" customFormat="1" x14ac:dyDescent="0.25"/>
    <row r="182" spans="5:5" s="3" customFormat="1" x14ac:dyDescent="0.25"/>
    <row r="183" spans="5:5" s="3" customFormat="1" x14ac:dyDescent="0.25"/>
    <row r="184" spans="5:5" s="3" customFormat="1" x14ac:dyDescent="0.25"/>
    <row r="185" spans="5:5" s="3" customFormat="1" x14ac:dyDescent="0.25"/>
    <row r="186" spans="5:5" s="3" customFormat="1" x14ac:dyDescent="0.25"/>
    <row r="187" spans="5:5" s="3" customFormat="1" x14ac:dyDescent="0.25"/>
    <row r="188" spans="5:5" s="3" customFormat="1" x14ac:dyDescent="0.25"/>
    <row r="189" spans="5:5" s="3" customFormat="1" x14ac:dyDescent="0.25"/>
    <row r="190" spans="5:5" s="3" customFormat="1" x14ac:dyDescent="0.25"/>
    <row r="191" spans="5:5" s="3" customFormat="1" x14ac:dyDescent="0.25"/>
    <row r="192" spans="5:5" s="3" customFormat="1" x14ac:dyDescent="0.25"/>
    <row r="193" spans="5:5" s="3" customFormat="1" x14ac:dyDescent="0.25">
      <c r="E193"/>
    </row>
    <row r="194" spans="5:5" s="3" customFormat="1" x14ac:dyDescent="0.25"/>
    <row r="195" spans="5:5" s="3" customFormat="1" x14ac:dyDescent="0.25"/>
    <row r="196" spans="5:5" s="3" customFormat="1" x14ac:dyDescent="0.25"/>
    <row r="197" spans="5:5" s="3" customFormat="1" x14ac:dyDescent="0.25"/>
    <row r="198" spans="5:5" s="3" customFormat="1" x14ac:dyDescent="0.25"/>
    <row r="199" spans="5:5" s="3" customFormat="1" x14ac:dyDescent="0.25"/>
    <row r="200" spans="5:5" s="3" customFormat="1" x14ac:dyDescent="0.25"/>
    <row r="201" spans="5:5" s="3" customFormat="1" x14ac:dyDescent="0.25"/>
    <row r="202" spans="5:5" s="3" customFormat="1" x14ac:dyDescent="0.25"/>
    <row r="203" spans="5:5" s="3" customFormat="1" x14ac:dyDescent="0.25"/>
    <row r="204" spans="5:5" s="3" customFormat="1" x14ac:dyDescent="0.25"/>
    <row r="205" spans="5:5" s="3" customFormat="1" x14ac:dyDescent="0.25"/>
    <row r="206" spans="5:5" s="3" customFormat="1" x14ac:dyDescent="0.25">
      <c r="E206" s="3" t="s">
        <v>119</v>
      </c>
    </row>
    <row r="207" spans="5:5" s="3" customFormat="1" x14ac:dyDescent="0.25">
      <c r="E207" s="22" t="s">
        <v>345</v>
      </c>
    </row>
    <row r="208" spans="5:5" s="3" customFormat="1" x14ac:dyDescent="0.25"/>
    <row r="209" spans="5:35" s="3" customFormat="1" x14ac:dyDescent="0.25">
      <c r="E209" s="3" t="s">
        <v>39</v>
      </c>
      <c r="U209" s="5" t="s">
        <v>42</v>
      </c>
      <c r="AI209" s="3" t="s">
        <v>45</v>
      </c>
    </row>
    <row r="210" spans="5:35" s="3" customFormat="1" x14ac:dyDescent="0.25">
      <c r="E210" s="3" t="s">
        <v>40</v>
      </c>
      <c r="U210" s="5" t="s">
        <v>43</v>
      </c>
      <c r="AI210" s="3" t="s">
        <v>46</v>
      </c>
    </row>
    <row r="211" spans="5:35" s="3" customFormat="1" x14ac:dyDescent="0.25">
      <c r="E211" s="3" t="s">
        <v>41</v>
      </c>
      <c r="U211" s="5" t="s">
        <v>44</v>
      </c>
      <c r="AI211" s="3" t="s">
        <v>47</v>
      </c>
    </row>
    <row r="212" spans="5:35" s="3" customFormat="1" x14ac:dyDescent="0.25"/>
    <row r="213" spans="5:35" s="3" customFormat="1" x14ac:dyDescent="0.25">
      <c r="E213" s="6" t="s">
        <v>1</v>
      </c>
      <c r="F213" s="7"/>
      <c r="G213" s="7"/>
      <c r="H213" s="7"/>
      <c r="I213" s="7"/>
      <c r="J213" s="7"/>
      <c r="K213" s="7"/>
      <c r="L213" s="7"/>
      <c r="M213" s="7"/>
      <c r="N213" s="7"/>
      <c r="O213" s="7"/>
      <c r="P213" s="7"/>
      <c r="Q213" s="7"/>
      <c r="R213" s="7"/>
      <c r="S213" s="7"/>
      <c r="T213" s="7"/>
      <c r="U213" s="7"/>
      <c r="V213" s="7"/>
      <c r="W213" s="7"/>
      <c r="X213" s="7"/>
      <c r="Y213" s="7"/>
      <c r="Z213" s="7"/>
      <c r="AA213" s="7"/>
      <c r="AB213" s="7"/>
      <c r="AC213" s="7"/>
      <c r="AD213" s="7"/>
      <c r="AE213" s="7"/>
    </row>
    <row r="214" spans="5:35" s="3" customFormat="1" x14ac:dyDescent="0.25">
      <c r="E214" s="6" t="s">
        <v>75</v>
      </c>
      <c r="F214" s="7"/>
      <c r="G214" s="7"/>
      <c r="H214" s="7"/>
      <c r="I214" s="7"/>
      <c r="J214" s="7"/>
      <c r="K214" s="7"/>
      <c r="L214" s="7"/>
      <c r="M214" s="7"/>
      <c r="N214" s="7"/>
      <c r="O214" s="7"/>
      <c r="P214" s="7"/>
      <c r="Q214" s="7"/>
      <c r="R214" s="7"/>
      <c r="S214" s="7"/>
      <c r="T214" s="7"/>
      <c r="U214" s="7"/>
      <c r="V214" s="7"/>
      <c r="W214" s="7"/>
      <c r="X214" s="7"/>
      <c r="Y214" s="7"/>
      <c r="Z214" s="7"/>
      <c r="AA214" s="7"/>
      <c r="AB214" s="7"/>
      <c r="AC214" s="7"/>
      <c r="AD214" s="7"/>
      <c r="AE214" s="7"/>
    </row>
    <row r="215" spans="5:35" s="3" customFormat="1" x14ac:dyDescent="0.25">
      <c r="E215" s="6" t="s">
        <v>347</v>
      </c>
      <c r="F215" s="7"/>
      <c r="G215" s="7"/>
      <c r="H215" s="7"/>
      <c r="I215" s="7"/>
      <c r="J215" s="7"/>
      <c r="K215" s="7"/>
      <c r="L215" s="7"/>
      <c r="M215" s="7"/>
      <c r="N215" s="7"/>
      <c r="O215" s="7"/>
      <c r="P215" s="7"/>
      <c r="Q215" s="7"/>
      <c r="R215" s="7"/>
      <c r="S215" s="7"/>
      <c r="T215" s="7"/>
      <c r="U215" s="7"/>
      <c r="V215" s="7"/>
      <c r="W215" s="7"/>
      <c r="X215" s="7"/>
      <c r="Y215" s="7"/>
      <c r="Z215" s="7"/>
      <c r="AA215" s="7"/>
      <c r="AB215" s="7"/>
      <c r="AC215" s="7"/>
      <c r="AD215" s="7"/>
      <c r="AE215" s="7"/>
    </row>
    <row r="216" spans="5:35" s="3" customFormat="1" x14ac:dyDescent="0.25">
      <c r="E216" s="6" t="s">
        <v>130</v>
      </c>
      <c r="F216" s="7"/>
      <c r="G216" s="7"/>
      <c r="H216" s="7"/>
      <c r="I216" s="7"/>
      <c r="J216" s="7"/>
      <c r="K216" s="7"/>
      <c r="L216" s="7"/>
      <c r="M216" s="7"/>
      <c r="N216" s="7"/>
      <c r="O216" s="7"/>
      <c r="P216" s="7"/>
      <c r="Q216" s="7"/>
      <c r="R216" s="7"/>
      <c r="S216" s="7"/>
      <c r="T216" s="7"/>
      <c r="U216" s="7"/>
      <c r="V216" s="7"/>
      <c r="W216" s="7"/>
      <c r="X216" s="7"/>
      <c r="Y216" s="7"/>
      <c r="Z216" s="7"/>
      <c r="AA216" s="7"/>
      <c r="AB216" s="7"/>
      <c r="AC216" s="7"/>
      <c r="AD216" s="7"/>
      <c r="AE216" s="7"/>
    </row>
    <row r="217" spans="5:35" s="3" customFormat="1" x14ac:dyDescent="0.25">
      <c r="E217" s="6" t="s">
        <v>109</v>
      </c>
      <c r="F217" s="7"/>
      <c r="G217" s="7"/>
      <c r="H217" s="7"/>
      <c r="I217" s="7"/>
      <c r="J217" s="7"/>
      <c r="K217" s="7"/>
      <c r="L217" s="7"/>
      <c r="M217" s="7"/>
      <c r="N217" s="7"/>
      <c r="O217" s="7"/>
      <c r="P217" s="7"/>
      <c r="Q217" s="7"/>
      <c r="R217" s="7"/>
      <c r="S217" s="7"/>
      <c r="T217" s="7"/>
      <c r="U217" s="7"/>
      <c r="V217" s="7"/>
      <c r="W217" s="7"/>
      <c r="X217" s="7"/>
      <c r="Y217" s="7"/>
      <c r="Z217" s="7"/>
      <c r="AA217" s="7"/>
      <c r="AB217" s="7"/>
      <c r="AC217" s="7"/>
      <c r="AD217" s="7"/>
      <c r="AE217" s="7"/>
    </row>
    <row r="218" spans="5:35" s="3" customFormat="1" x14ac:dyDescent="0.25">
      <c r="E218" s="6" t="s">
        <v>140</v>
      </c>
      <c r="F218" s="7"/>
      <c r="G218" s="7"/>
      <c r="H218" s="7"/>
      <c r="I218" s="7"/>
      <c r="J218" s="7"/>
      <c r="K218" s="7"/>
      <c r="L218" s="7"/>
      <c r="M218" s="7"/>
      <c r="N218" s="7"/>
      <c r="O218" s="7"/>
      <c r="P218" s="7"/>
      <c r="Q218" s="7"/>
      <c r="R218" s="7"/>
      <c r="S218" s="7"/>
      <c r="T218" s="7"/>
      <c r="U218" s="7"/>
      <c r="V218" s="7"/>
      <c r="W218" s="7"/>
      <c r="X218" s="7"/>
      <c r="Y218" s="7"/>
      <c r="Z218" s="7"/>
      <c r="AA218" s="7"/>
      <c r="AB218" s="7"/>
      <c r="AC218" s="7"/>
      <c r="AD218" s="7"/>
      <c r="AE218" s="7"/>
    </row>
    <row r="219" spans="5:35" s="3" customFormat="1" x14ac:dyDescent="0.25">
      <c r="E219" s="6" t="s">
        <v>16</v>
      </c>
      <c r="F219" s="7"/>
      <c r="G219" s="7"/>
      <c r="H219" s="7"/>
      <c r="I219" s="7"/>
      <c r="J219" s="7"/>
      <c r="K219" s="7"/>
      <c r="L219" s="7"/>
      <c r="M219" s="7"/>
      <c r="N219" s="7"/>
      <c r="O219" s="7"/>
      <c r="P219" s="7"/>
      <c r="Q219" s="7"/>
      <c r="R219" s="7"/>
      <c r="S219" s="7"/>
      <c r="T219" s="7"/>
      <c r="U219" s="7"/>
      <c r="V219" s="7"/>
      <c r="W219" s="7"/>
      <c r="X219" s="7"/>
      <c r="Y219" s="7"/>
      <c r="Z219" s="7"/>
      <c r="AA219" s="7"/>
      <c r="AB219" s="7"/>
      <c r="AC219" s="7"/>
      <c r="AD219" s="7"/>
      <c r="AE219" s="7"/>
    </row>
    <row r="220" spans="5:35" s="3" customFormat="1" x14ac:dyDescent="0.25">
      <c r="E220" s="6" t="s">
        <v>17</v>
      </c>
      <c r="F220" s="7"/>
      <c r="G220" s="7"/>
      <c r="H220" s="7"/>
      <c r="I220" s="7"/>
      <c r="J220" s="7"/>
      <c r="K220" s="7"/>
      <c r="L220" s="7"/>
      <c r="M220" s="7"/>
      <c r="N220" s="7"/>
      <c r="O220" s="7"/>
      <c r="P220" s="7"/>
      <c r="Q220" s="7"/>
      <c r="R220" s="7"/>
      <c r="S220" s="7"/>
      <c r="T220" s="7"/>
      <c r="U220" s="7"/>
      <c r="V220" s="7"/>
      <c r="W220" s="7"/>
      <c r="X220" s="7"/>
      <c r="Y220" s="7"/>
      <c r="Z220" s="7"/>
      <c r="AA220" s="7"/>
      <c r="AB220" s="7"/>
      <c r="AC220" s="7"/>
      <c r="AD220" s="7"/>
      <c r="AE220" s="7"/>
    </row>
    <row r="221" spans="5:35" s="3" customFormat="1" x14ac:dyDescent="0.25">
      <c r="E221" s="6" t="s">
        <v>354</v>
      </c>
      <c r="F221" s="7"/>
      <c r="G221" s="7"/>
      <c r="H221" s="7"/>
      <c r="I221" s="7"/>
      <c r="J221" s="7"/>
      <c r="K221" s="7"/>
      <c r="L221" s="7"/>
      <c r="M221" s="7"/>
      <c r="N221" s="7"/>
      <c r="O221" s="7"/>
      <c r="P221" s="7"/>
      <c r="Q221" s="7"/>
      <c r="R221" s="7"/>
      <c r="S221" s="7"/>
      <c r="T221" s="7"/>
      <c r="U221" s="7"/>
      <c r="V221" s="7"/>
      <c r="W221" s="7"/>
      <c r="X221" s="7"/>
      <c r="Y221" s="7"/>
      <c r="Z221" s="7"/>
      <c r="AA221" s="7"/>
      <c r="AB221" s="7"/>
      <c r="AC221" s="7"/>
      <c r="AD221" s="7"/>
      <c r="AE221" s="7"/>
    </row>
    <row r="222" spans="5:35" s="3" customFormat="1" x14ac:dyDescent="0.25">
      <c r="E222" s="6" t="s">
        <v>32</v>
      </c>
      <c r="F222" s="7"/>
      <c r="G222" s="7"/>
      <c r="H222" s="7"/>
      <c r="I222" s="7"/>
      <c r="J222" s="7"/>
      <c r="K222" s="7"/>
      <c r="L222" s="7"/>
      <c r="M222" s="7"/>
      <c r="N222" s="7"/>
      <c r="O222" s="7"/>
      <c r="P222" s="7"/>
      <c r="Q222" s="7"/>
      <c r="R222" s="7"/>
      <c r="S222" s="7"/>
      <c r="T222" s="7"/>
      <c r="U222" s="7"/>
      <c r="V222" s="7"/>
      <c r="W222" s="7"/>
      <c r="X222" s="7"/>
      <c r="Y222" s="7"/>
      <c r="Z222" s="7"/>
      <c r="AA222" s="7"/>
      <c r="AB222" s="7"/>
      <c r="AC222" s="7"/>
      <c r="AD222" s="7"/>
      <c r="AE222" s="7"/>
    </row>
    <row r="223" spans="5:35" s="3" customFormat="1" x14ac:dyDescent="0.25">
      <c r="E223" s="6" t="s">
        <v>348</v>
      </c>
      <c r="F223" s="7"/>
      <c r="G223" s="7"/>
      <c r="H223" s="7"/>
      <c r="I223" s="7"/>
      <c r="J223" s="7"/>
      <c r="K223" s="7"/>
      <c r="L223" s="7"/>
      <c r="M223" s="7"/>
      <c r="N223" s="7"/>
      <c r="O223" s="7"/>
      <c r="P223" s="7"/>
      <c r="Q223" s="7"/>
      <c r="R223" s="7"/>
      <c r="S223" s="7"/>
      <c r="T223" s="7"/>
      <c r="U223" s="7"/>
      <c r="V223" s="7"/>
      <c r="W223" s="7"/>
      <c r="X223" s="7"/>
      <c r="Y223" s="7"/>
      <c r="Z223" s="7"/>
      <c r="AA223" s="7"/>
      <c r="AB223" s="7"/>
      <c r="AC223" s="7"/>
      <c r="AD223" s="7"/>
      <c r="AE223" s="7"/>
    </row>
    <row r="224" spans="5:35" s="3" customFormat="1" x14ac:dyDescent="0.25">
      <c r="E224" s="6" t="s">
        <v>141</v>
      </c>
      <c r="F224" s="7"/>
      <c r="G224" s="7"/>
      <c r="H224" s="7"/>
      <c r="I224" s="7"/>
      <c r="J224" s="7"/>
      <c r="K224" s="7"/>
      <c r="L224" s="7"/>
      <c r="M224" s="7"/>
      <c r="N224" s="7"/>
      <c r="O224" s="7"/>
      <c r="P224" s="7"/>
      <c r="Q224" s="7"/>
      <c r="R224" s="7"/>
      <c r="S224" s="7"/>
      <c r="T224" s="7"/>
      <c r="U224" s="7"/>
      <c r="V224" s="7"/>
      <c r="W224" s="7"/>
      <c r="X224" s="7"/>
      <c r="Y224" s="7"/>
      <c r="Z224" s="7"/>
      <c r="AA224" s="7"/>
      <c r="AB224" s="7"/>
      <c r="AC224" s="7"/>
      <c r="AD224" s="7"/>
      <c r="AE224" s="7"/>
    </row>
    <row r="225" spans="5:31" s="3" customFormat="1" x14ac:dyDescent="0.25">
      <c r="E225" s="6" t="s">
        <v>349</v>
      </c>
      <c r="F225" s="7"/>
      <c r="G225" s="7"/>
      <c r="H225" s="7"/>
      <c r="I225" s="7"/>
      <c r="J225" s="7"/>
      <c r="K225" s="7"/>
      <c r="L225" s="7"/>
      <c r="M225" s="7"/>
      <c r="N225" s="7"/>
      <c r="O225" s="7"/>
      <c r="P225" s="7"/>
      <c r="Q225" s="7"/>
      <c r="R225" s="7"/>
      <c r="S225" s="7"/>
      <c r="T225" s="7"/>
      <c r="U225" s="7"/>
      <c r="V225" s="7"/>
      <c r="W225" s="7"/>
      <c r="X225" s="7"/>
      <c r="Y225" s="7"/>
      <c r="Z225" s="7"/>
      <c r="AA225" s="7"/>
      <c r="AB225" s="7"/>
      <c r="AC225" s="7"/>
      <c r="AD225" s="7"/>
      <c r="AE225" s="7"/>
    </row>
    <row r="226" spans="5:31" s="3" customFormat="1" x14ac:dyDescent="0.25">
      <c r="E226" s="6" t="s">
        <v>142</v>
      </c>
      <c r="F226" s="7"/>
      <c r="G226" s="7"/>
      <c r="H226" s="7"/>
      <c r="I226" s="7"/>
      <c r="J226" s="7"/>
      <c r="K226" s="7"/>
      <c r="L226" s="7"/>
      <c r="M226" s="7"/>
      <c r="N226" s="7"/>
      <c r="O226" s="7"/>
      <c r="P226" s="7"/>
      <c r="Q226" s="7"/>
      <c r="R226" s="7"/>
      <c r="S226" s="7"/>
      <c r="T226" s="7"/>
      <c r="U226" s="7"/>
      <c r="V226" s="7"/>
      <c r="W226" s="7"/>
      <c r="X226" s="7"/>
      <c r="Y226" s="7"/>
      <c r="Z226" s="7"/>
      <c r="AA226" s="7"/>
      <c r="AB226" s="7"/>
      <c r="AC226" s="7"/>
      <c r="AD226" s="7"/>
      <c r="AE226" s="7"/>
    </row>
    <row r="227" spans="5:31" s="3" customFormat="1" x14ac:dyDescent="0.25">
      <c r="E227" s="6" t="s">
        <v>350</v>
      </c>
      <c r="F227" s="7"/>
      <c r="G227" s="7"/>
      <c r="H227" s="7"/>
      <c r="I227" s="7"/>
      <c r="J227" s="7"/>
      <c r="K227" s="7"/>
      <c r="L227" s="7"/>
      <c r="M227" s="7"/>
      <c r="N227" s="7"/>
      <c r="O227" s="7"/>
      <c r="P227" s="7"/>
      <c r="Q227" s="7"/>
      <c r="R227" s="7"/>
      <c r="S227" s="7"/>
      <c r="T227" s="7"/>
      <c r="U227" s="7"/>
      <c r="V227" s="7"/>
      <c r="W227" s="7"/>
      <c r="X227" s="7"/>
      <c r="Y227" s="7"/>
      <c r="Z227" s="7"/>
      <c r="AA227" s="7"/>
      <c r="AB227" s="7"/>
      <c r="AC227" s="7"/>
      <c r="AD227" s="7"/>
      <c r="AE227" s="7"/>
    </row>
    <row r="228" spans="5:31" s="3" customFormat="1" x14ac:dyDescent="0.25">
      <c r="E228" s="6" t="s">
        <v>351</v>
      </c>
      <c r="F228" s="7"/>
      <c r="G228" s="7"/>
      <c r="H228" s="7"/>
      <c r="I228" s="7"/>
      <c r="J228" s="7"/>
      <c r="K228" s="7"/>
      <c r="L228" s="7"/>
      <c r="M228" s="7"/>
      <c r="N228" s="7"/>
      <c r="O228" s="7"/>
      <c r="P228" s="7"/>
      <c r="Q228" s="7"/>
      <c r="R228" s="7"/>
      <c r="S228" s="7"/>
      <c r="T228" s="7"/>
      <c r="U228" s="7"/>
      <c r="V228" s="7"/>
      <c r="W228" s="7"/>
      <c r="X228" s="7"/>
      <c r="Y228" s="7"/>
      <c r="Z228" s="7"/>
      <c r="AA228" s="7"/>
      <c r="AB228" s="7"/>
      <c r="AC228" s="7"/>
      <c r="AD228" s="7"/>
      <c r="AE228" s="7"/>
    </row>
    <row r="229" spans="5:31" s="3" customFormat="1" x14ac:dyDescent="0.25">
      <c r="E229" s="6" t="s">
        <v>352</v>
      </c>
      <c r="F229" s="7"/>
      <c r="G229" s="7"/>
      <c r="H229" s="7"/>
      <c r="I229" s="7"/>
      <c r="J229" s="7"/>
      <c r="K229" s="7"/>
      <c r="L229" s="7"/>
      <c r="M229" s="7"/>
      <c r="N229" s="7"/>
      <c r="O229" s="7"/>
      <c r="P229" s="7"/>
      <c r="Q229" s="7"/>
      <c r="R229" s="7"/>
      <c r="S229" s="7"/>
      <c r="T229" s="7"/>
      <c r="U229" s="7"/>
      <c r="V229" s="7"/>
      <c r="W229" s="7"/>
      <c r="X229" s="7"/>
      <c r="Y229" s="7"/>
      <c r="Z229" s="7"/>
      <c r="AA229" s="7"/>
      <c r="AB229" s="7"/>
      <c r="AC229" s="7"/>
      <c r="AD229" s="7"/>
      <c r="AE229" s="7"/>
    </row>
    <row r="230" spans="5:31" s="3" customFormat="1" x14ac:dyDescent="0.25">
      <c r="E230" s="6" t="s">
        <v>78</v>
      </c>
      <c r="F230" s="7"/>
      <c r="G230" s="7"/>
      <c r="H230" s="7"/>
      <c r="I230" s="7"/>
      <c r="J230" s="7"/>
      <c r="K230" s="7"/>
      <c r="L230" s="7"/>
      <c r="M230" s="7"/>
      <c r="N230" s="7"/>
      <c r="O230" s="7"/>
      <c r="P230" s="7"/>
      <c r="Q230" s="7"/>
      <c r="R230" s="7"/>
      <c r="S230" s="7"/>
      <c r="T230" s="7"/>
      <c r="U230" s="7"/>
      <c r="V230" s="7"/>
      <c r="W230" s="7"/>
      <c r="X230" s="7"/>
      <c r="Y230" s="7"/>
      <c r="Z230" s="7"/>
      <c r="AA230" s="7"/>
      <c r="AB230" s="7"/>
      <c r="AC230" s="7"/>
      <c r="AD230" s="7"/>
      <c r="AE230" s="7"/>
    </row>
    <row r="231" spans="5:31" s="3" customFormat="1" x14ac:dyDescent="0.25">
      <c r="E231" s="6" t="s">
        <v>23</v>
      </c>
      <c r="F231" s="7"/>
      <c r="G231" s="7"/>
      <c r="H231" s="7"/>
      <c r="I231" s="7"/>
      <c r="J231" s="7"/>
      <c r="K231" s="7"/>
      <c r="L231" s="7"/>
      <c r="M231" s="7"/>
      <c r="N231" s="7"/>
      <c r="O231" s="7"/>
      <c r="P231" s="7"/>
      <c r="Q231" s="7"/>
      <c r="R231" s="7"/>
      <c r="S231" s="7"/>
      <c r="T231" s="7"/>
      <c r="U231" s="7"/>
      <c r="V231" s="7"/>
      <c r="W231" s="7"/>
      <c r="X231" s="7"/>
      <c r="Y231" s="7"/>
      <c r="Z231" s="7"/>
      <c r="AA231" s="7"/>
      <c r="AB231" s="7"/>
      <c r="AC231" s="7"/>
      <c r="AD231" s="7"/>
      <c r="AE231" s="7"/>
    </row>
    <row r="232" spans="5:31" s="3" customFormat="1" x14ac:dyDescent="0.25">
      <c r="E232" s="6" t="s">
        <v>28</v>
      </c>
      <c r="F232" s="7"/>
      <c r="G232" s="7"/>
      <c r="H232" s="7"/>
      <c r="I232" s="7"/>
      <c r="J232" s="7"/>
      <c r="K232" s="7"/>
      <c r="L232" s="7"/>
      <c r="M232" s="7"/>
      <c r="N232" s="7"/>
      <c r="O232" s="7"/>
      <c r="P232" s="7"/>
      <c r="Q232" s="7"/>
      <c r="R232" s="7"/>
      <c r="S232" s="7"/>
      <c r="T232" s="7"/>
      <c r="U232" s="7"/>
      <c r="V232" s="7"/>
      <c r="W232" s="7"/>
      <c r="X232" s="7"/>
      <c r="Y232" s="7"/>
      <c r="Z232" s="7"/>
      <c r="AA232" s="7"/>
      <c r="AB232" s="7"/>
      <c r="AC232" s="7"/>
      <c r="AD232" s="7"/>
      <c r="AE232" s="7"/>
    </row>
    <row r="233" spans="5:31" s="3" customFormat="1" x14ac:dyDescent="0.25">
      <c r="E233" s="6" t="s">
        <v>29</v>
      </c>
      <c r="F233" s="7"/>
      <c r="G233" s="7"/>
      <c r="H233" s="7"/>
      <c r="I233" s="7"/>
      <c r="J233" s="7"/>
      <c r="K233" s="7"/>
      <c r="L233" s="7"/>
      <c r="M233" s="7"/>
      <c r="N233" s="7"/>
      <c r="O233" s="7"/>
      <c r="P233" s="7"/>
      <c r="Q233" s="7"/>
      <c r="R233" s="7"/>
      <c r="S233" s="7"/>
      <c r="T233" s="7"/>
      <c r="U233" s="7"/>
      <c r="V233" s="7"/>
      <c r="W233" s="7"/>
      <c r="X233" s="7"/>
      <c r="Y233" s="7"/>
      <c r="Z233" s="7"/>
      <c r="AA233" s="7"/>
      <c r="AB233" s="7"/>
      <c r="AC233" s="7"/>
      <c r="AD233" s="7"/>
      <c r="AE233" s="7"/>
    </row>
    <row r="234" spans="5:31" s="3" customFormat="1" x14ac:dyDescent="0.25">
      <c r="E234" s="6" t="s">
        <v>18</v>
      </c>
      <c r="F234" s="7"/>
      <c r="G234" s="7"/>
      <c r="H234" s="7"/>
      <c r="I234" s="7"/>
      <c r="J234" s="7"/>
      <c r="K234" s="7"/>
      <c r="L234" s="7"/>
      <c r="M234" s="7"/>
      <c r="N234" s="7"/>
      <c r="O234" s="7"/>
      <c r="P234" s="7"/>
      <c r="Q234" s="7"/>
      <c r="R234" s="7"/>
      <c r="S234" s="7"/>
      <c r="T234" s="7"/>
      <c r="U234" s="7"/>
      <c r="V234" s="7"/>
      <c r="W234" s="7"/>
      <c r="X234" s="7"/>
      <c r="Y234" s="7"/>
      <c r="Z234" s="7"/>
      <c r="AA234" s="7"/>
      <c r="AB234" s="7"/>
      <c r="AC234" s="7"/>
      <c r="AD234" s="7"/>
      <c r="AE234" s="7"/>
    </row>
    <row r="235" spans="5:31" s="3" customFormat="1" x14ac:dyDescent="0.25">
      <c r="E235" s="6" t="s">
        <v>34</v>
      </c>
      <c r="F235" s="7"/>
      <c r="G235" s="7"/>
      <c r="H235" s="7"/>
      <c r="I235" s="7"/>
      <c r="J235" s="7"/>
      <c r="K235" s="7"/>
      <c r="L235" s="7"/>
      <c r="M235" s="7"/>
      <c r="N235" s="7"/>
      <c r="O235" s="7"/>
      <c r="P235" s="7"/>
      <c r="Q235" s="7"/>
      <c r="R235" s="7"/>
      <c r="S235" s="7"/>
      <c r="T235" s="7"/>
      <c r="U235" s="7"/>
      <c r="V235" s="7"/>
      <c r="W235" s="7"/>
      <c r="X235" s="7"/>
      <c r="Y235" s="7"/>
      <c r="Z235" s="7"/>
      <c r="AA235" s="7"/>
      <c r="AB235" s="7"/>
      <c r="AC235" s="7"/>
      <c r="AD235" s="7"/>
      <c r="AE235" s="7"/>
    </row>
    <row r="236" spans="5:31" s="3" customFormat="1" x14ac:dyDescent="0.25">
      <c r="E236" s="6" t="s">
        <v>33</v>
      </c>
      <c r="F236" s="7"/>
      <c r="G236" s="7"/>
      <c r="H236" s="7"/>
      <c r="I236" s="7"/>
      <c r="J236" s="7"/>
      <c r="K236" s="7"/>
      <c r="L236" s="7"/>
      <c r="M236" s="7"/>
      <c r="N236" s="7"/>
      <c r="O236" s="7"/>
      <c r="P236" s="7"/>
      <c r="Q236" s="7"/>
      <c r="R236" s="7"/>
      <c r="S236" s="7"/>
      <c r="T236" s="7"/>
      <c r="U236" s="7"/>
      <c r="V236" s="7"/>
      <c r="W236" s="7"/>
      <c r="X236" s="7"/>
      <c r="Y236" s="7"/>
      <c r="Z236" s="7"/>
      <c r="AA236" s="7"/>
      <c r="AB236" s="7"/>
      <c r="AC236" s="7"/>
      <c r="AD236" s="7"/>
      <c r="AE236" s="7"/>
    </row>
    <row r="237" spans="5:31" s="3" customFormat="1" x14ac:dyDescent="0.25">
      <c r="E237" s="6" t="s">
        <v>36</v>
      </c>
      <c r="F237" s="7"/>
      <c r="G237" s="7"/>
      <c r="H237" s="7"/>
      <c r="I237" s="7"/>
      <c r="J237" s="7"/>
      <c r="K237" s="7"/>
      <c r="L237" s="7"/>
      <c r="M237" s="7"/>
      <c r="N237" s="7"/>
      <c r="O237" s="7"/>
      <c r="P237" s="7"/>
      <c r="Q237" s="7"/>
      <c r="R237" s="7"/>
      <c r="S237" s="7"/>
      <c r="T237" s="7"/>
      <c r="U237" s="7"/>
      <c r="V237" s="7"/>
      <c r="W237" s="7"/>
      <c r="X237" s="7"/>
      <c r="Y237" s="7"/>
      <c r="Z237" s="7"/>
      <c r="AA237" s="7"/>
      <c r="AB237" s="7"/>
      <c r="AC237" s="7"/>
      <c r="AD237" s="7"/>
      <c r="AE237" s="7"/>
    </row>
    <row r="238" spans="5:31" s="3" customFormat="1" x14ac:dyDescent="0.25">
      <c r="E238" s="6" t="s">
        <v>35</v>
      </c>
      <c r="F238" s="7"/>
      <c r="G238" s="7"/>
      <c r="H238" s="7"/>
      <c r="I238" s="7"/>
      <c r="J238" s="7"/>
      <c r="K238" s="7"/>
      <c r="L238" s="7"/>
      <c r="M238" s="7"/>
      <c r="N238" s="7"/>
      <c r="O238" s="7"/>
      <c r="P238" s="7"/>
      <c r="Q238" s="7"/>
      <c r="R238" s="7"/>
      <c r="S238" s="7"/>
      <c r="T238" s="7"/>
      <c r="U238" s="7"/>
      <c r="V238" s="7"/>
      <c r="W238" s="7"/>
      <c r="X238" s="7"/>
      <c r="Y238" s="7"/>
      <c r="Z238" s="7"/>
      <c r="AA238" s="7"/>
      <c r="AB238" s="7"/>
      <c r="AC238" s="7"/>
      <c r="AD238" s="7"/>
      <c r="AE238" s="7"/>
    </row>
    <row r="239" spans="5:31" s="3" customFormat="1" x14ac:dyDescent="0.25">
      <c r="E239" s="6" t="s">
        <v>346</v>
      </c>
      <c r="F239" s="7"/>
      <c r="G239" s="7"/>
      <c r="H239" s="7"/>
      <c r="I239" s="7"/>
      <c r="J239" s="7"/>
      <c r="K239" s="7"/>
      <c r="L239" s="7"/>
      <c r="M239" s="7"/>
      <c r="N239" s="7"/>
      <c r="O239" s="7"/>
      <c r="P239" s="7"/>
      <c r="Q239" s="7"/>
      <c r="R239" s="7"/>
      <c r="S239" s="7"/>
      <c r="T239" s="7"/>
      <c r="U239" s="7"/>
      <c r="V239" s="7"/>
      <c r="W239" s="7"/>
      <c r="X239" s="7"/>
      <c r="Y239" s="7"/>
      <c r="Z239" s="7"/>
      <c r="AA239" s="7"/>
      <c r="AB239" s="7"/>
      <c r="AC239" s="7"/>
      <c r="AD239" s="7"/>
      <c r="AE239" s="7"/>
    </row>
    <row r="240" spans="5:31" s="3" customFormat="1" x14ac:dyDescent="0.25">
      <c r="E240" s="10" t="s">
        <v>91</v>
      </c>
      <c r="F240" s="7"/>
      <c r="G240" s="7"/>
      <c r="H240" s="7"/>
      <c r="I240" s="7"/>
      <c r="J240" s="7"/>
      <c r="K240" s="7"/>
      <c r="L240" s="7"/>
      <c r="M240" s="7"/>
      <c r="N240" s="7"/>
      <c r="O240" s="7"/>
      <c r="P240" s="7"/>
      <c r="Q240" s="7"/>
      <c r="R240" s="7"/>
      <c r="S240" s="7"/>
      <c r="T240" s="7"/>
      <c r="U240" s="7"/>
      <c r="V240" s="7"/>
      <c r="W240" s="7"/>
      <c r="X240" s="7"/>
      <c r="Y240" s="7"/>
      <c r="Z240" s="7"/>
      <c r="AA240" s="7"/>
      <c r="AB240" s="7"/>
      <c r="AC240" s="7"/>
      <c r="AD240" s="7"/>
      <c r="AE240" s="7"/>
    </row>
    <row r="241" spans="5:27" s="3" customFormat="1" x14ac:dyDescent="0.25"/>
    <row r="242" spans="5:27" s="3" customFormat="1" x14ac:dyDescent="0.25">
      <c r="E242" s="8" t="s">
        <v>7</v>
      </c>
      <c r="F242" s="9"/>
      <c r="G242" s="9"/>
      <c r="H242" s="9"/>
      <c r="I242" s="9"/>
      <c r="J242" s="9"/>
      <c r="K242" s="9"/>
      <c r="L242" s="9"/>
      <c r="M242" s="9"/>
      <c r="N242" s="9"/>
      <c r="O242" s="9"/>
      <c r="P242" s="9"/>
      <c r="Q242" s="9"/>
      <c r="R242" s="9"/>
      <c r="S242" s="9"/>
      <c r="T242" s="9"/>
      <c r="U242" s="9"/>
      <c r="V242" s="9"/>
      <c r="W242" s="9"/>
      <c r="X242" s="9"/>
      <c r="Y242" s="9"/>
      <c r="Z242" s="9"/>
      <c r="AA242" s="9"/>
    </row>
    <row r="243" spans="5:27" s="3" customFormat="1" x14ac:dyDescent="0.25">
      <c r="E243" s="8"/>
      <c r="F243" s="9"/>
      <c r="G243" s="9"/>
      <c r="H243" s="9"/>
      <c r="I243" s="9"/>
      <c r="J243" s="9"/>
      <c r="K243" s="9"/>
      <c r="L243" s="9"/>
      <c r="M243" s="9"/>
      <c r="N243" s="9"/>
      <c r="O243" s="9"/>
      <c r="P243" s="9"/>
      <c r="Q243" s="9"/>
      <c r="R243" s="9"/>
      <c r="S243" s="9"/>
      <c r="T243" s="9"/>
      <c r="U243" s="9"/>
      <c r="V243" s="9"/>
      <c r="W243" s="9"/>
      <c r="X243" s="9"/>
      <c r="Y243" s="9"/>
      <c r="Z243" s="9"/>
      <c r="AA243" s="9"/>
    </row>
    <row r="244" spans="5:27" s="3" customFormat="1" x14ac:dyDescent="0.25">
      <c r="E244" s="8" t="s">
        <v>129</v>
      </c>
      <c r="F244" s="9"/>
      <c r="G244" s="9"/>
      <c r="H244" s="9"/>
      <c r="I244" s="9"/>
      <c r="J244" s="9"/>
      <c r="K244" s="9"/>
      <c r="L244" s="9"/>
      <c r="M244" s="9"/>
      <c r="N244" s="9"/>
      <c r="O244" s="9"/>
      <c r="P244" s="9"/>
      <c r="Q244" s="9"/>
      <c r="R244" s="9"/>
      <c r="S244" s="9"/>
      <c r="T244" s="9"/>
      <c r="U244" s="9"/>
      <c r="V244" s="9"/>
      <c r="W244" s="9"/>
      <c r="X244" s="9"/>
      <c r="Y244" s="9"/>
      <c r="Z244" s="9"/>
      <c r="AA244" s="9"/>
    </row>
    <row r="245" spans="5:27" s="3" customFormat="1" x14ac:dyDescent="0.25">
      <c r="E245" s="8" t="s">
        <v>8</v>
      </c>
      <c r="F245" s="9"/>
      <c r="G245" s="9"/>
      <c r="H245" s="9"/>
      <c r="I245" s="9"/>
      <c r="J245" s="9"/>
      <c r="K245" s="9"/>
      <c r="L245" s="9"/>
      <c r="M245" s="9"/>
      <c r="N245" s="9"/>
      <c r="O245" s="9"/>
      <c r="P245" s="9"/>
      <c r="Q245" s="9"/>
      <c r="R245" s="9"/>
      <c r="S245" s="9"/>
      <c r="T245" s="9"/>
      <c r="U245" s="9"/>
      <c r="V245" s="9"/>
      <c r="W245" s="9"/>
      <c r="X245" s="9"/>
      <c r="Y245" s="9"/>
      <c r="Z245" s="9"/>
      <c r="AA245" s="9"/>
    </row>
    <row r="246" spans="5:27" s="3" customFormat="1" x14ac:dyDescent="0.25">
      <c r="E246" s="8" t="s">
        <v>355</v>
      </c>
      <c r="F246" s="9"/>
      <c r="G246" s="9"/>
      <c r="H246" s="9"/>
      <c r="I246" s="9"/>
      <c r="J246" s="9"/>
      <c r="K246" s="9"/>
      <c r="L246" s="9"/>
      <c r="M246" s="9"/>
      <c r="N246" s="9"/>
      <c r="O246" s="9"/>
      <c r="P246" s="9"/>
      <c r="Q246" s="9"/>
      <c r="R246" s="9"/>
      <c r="S246" s="9"/>
      <c r="T246" s="9"/>
      <c r="U246" s="9"/>
      <c r="V246" s="9"/>
      <c r="W246" s="9"/>
      <c r="X246" s="9"/>
      <c r="Y246" s="9"/>
      <c r="Z246" s="9"/>
      <c r="AA246" s="9"/>
    </row>
    <row r="247" spans="5:27" s="3" customFormat="1" x14ac:dyDescent="0.25">
      <c r="E247" s="11" t="s">
        <v>356</v>
      </c>
      <c r="F247" s="9"/>
      <c r="G247" s="9"/>
      <c r="H247" s="9"/>
      <c r="I247" s="9"/>
      <c r="J247" s="9"/>
      <c r="K247" s="9"/>
      <c r="L247" s="9"/>
      <c r="M247" s="9"/>
      <c r="N247" s="9"/>
      <c r="O247" s="9"/>
      <c r="P247" s="9"/>
      <c r="Q247" s="9"/>
      <c r="R247" s="9"/>
      <c r="S247" s="9"/>
      <c r="T247" s="9"/>
      <c r="U247" s="9"/>
      <c r="V247" s="9"/>
      <c r="W247" s="9"/>
      <c r="X247" s="9"/>
      <c r="Y247" s="9"/>
      <c r="Z247" s="9"/>
      <c r="AA247" s="9"/>
    </row>
    <row r="248" spans="5:27" s="3" customFormat="1" x14ac:dyDescent="0.25">
      <c r="E248" s="11" t="s">
        <v>357</v>
      </c>
      <c r="F248" s="9"/>
      <c r="G248" s="9"/>
      <c r="H248" s="9"/>
      <c r="I248" s="9"/>
      <c r="J248" s="9"/>
      <c r="K248" s="9"/>
      <c r="L248" s="9"/>
      <c r="M248" s="9"/>
      <c r="N248" s="9"/>
      <c r="O248" s="9"/>
      <c r="P248" s="9"/>
      <c r="Q248" s="9"/>
      <c r="R248" s="9"/>
      <c r="S248" s="9"/>
      <c r="T248" s="9"/>
      <c r="U248" s="9"/>
      <c r="V248" s="9"/>
      <c r="W248" s="9"/>
      <c r="X248" s="9"/>
      <c r="Y248" s="9"/>
      <c r="Z248" s="9"/>
      <c r="AA248" s="9"/>
    </row>
    <row r="249" spans="5:27" s="3" customFormat="1" x14ac:dyDescent="0.25">
      <c r="E249" s="8" t="s">
        <v>353</v>
      </c>
      <c r="F249" s="9"/>
      <c r="G249" s="9"/>
      <c r="H249" s="9"/>
      <c r="I249" s="9"/>
      <c r="J249" s="9"/>
      <c r="K249" s="9"/>
      <c r="L249" s="9"/>
      <c r="M249" s="9"/>
      <c r="N249" s="9"/>
      <c r="O249" s="9"/>
      <c r="P249" s="9"/>
      <c r="Q249" s="9"/>
      <c r="R249" s="9"/>
      <c r="S249" s="9"/>
      <c r="T249" s="9"/>
      <c r="U249" s="9"/>
      <c r="V249" s="9"/>
      <c r="W249" s="9"/>
      <c r="X249" s="9"/>
      <c r="Y249" s="9"/>
      <c r="Z249" s="9"/>
      <c r="AA249" s="9"/>
    </row>
    <row r="250" spans="5:27" s="3" customFormat="1" x14ac:dyDescent="0.25">
      <c r="E250" s="8"/>
      <c r="F250" s="9"/>
      <c r="G250" s="9"/>
      <c r="H250" s="9"/>
      <c r="I250" s="9"/>
      <c r="J250" s="9"/>
      <c r="K250" s="9"/>
      <c r="L250" s="9"/>
      <c r="M250" s="9"/>
      <c r="N250" s="9"/>
      <c r="O250" s="9"/>
      <c r="P250" s="9"/>
      <c r="Q250" s="9"/>
      <c r="R250" s="9"/>
      <c r="S250" s="9"/>
      <c r="T250" s="9"/>
      <c r="U250" s="9"/>
      <c r="V250" s="9"/>
      <c r="W250" s="9"/>
      <c r="X250" s="9"/>
      <c r="Y250" s="9"/>
      <c r="Z250" s="9"/>
      <c r="AA250" s="9"/>
    </row>
    <row r="251" spans="5:27" s="3" customFormat="1" x14ac:dyDescent="0.25">
      <c r="E251" s="8" t="s">
        <v>13</v>
      </c>
      <c r="F251" s="9"/>
      <c r="G251" s="9"/>
      <c r="H251" s="9"/>
      <c r="I251" s="9"/>
      <c r="J251" s="9"/>
      <c r="K251" s="9"/>
      <c r="L251" s="9"/>
      <c r="M251" s="9"/>
      <c r="N251" s="9"/>
      <c r="O251" s="9"/>
      <c r="P251" s="9"/>
      <c r="Q251" s="9"/>
      <c r="R251" s="9"/>
      <c r="S251" s="9"/>
      <c r="T251" s="9"/>
      <c r="U251" s="9"/>
      <c r="V251" s="9"/>
      <c r="W251" s="9"/>
      <c r="X251" s="9"/>
      <c r="Y251" s="9"/>
      <c r="Z251" s="9"/>
      <c r="AA251" s="9"/>
    </row>
    <row r="252" spans="5:27" s="3" customFormat="1" x14ac:dyDescent="0.25">
      <c r="E252" s="8" t="s">
        <v>9</v>
      </c>
      <c r="F252" s="9"/>
      <c r="G252" s="9"/>
      <c r="H252" s="9"/>
      <c r="I252" s="9"/>
      <c r="J252" s="9"/>
      <c r="K252" s="9"/>
      <c r="L252" s="9"/>
      <c r="M252" s="9"/>
      <c r="N252" s="9"/>
      <c r="O252" s="9"/>
      <c r="P252" s="9"/>
      <c r="Q252" s="9"/>
      <c r="R252" s="9"/>
      <c r="S252" s="9"/>
      <c r="T252" s="9"/>
      <c r="U252" s="9"/>
      <c r="V252" s="9"/>
      <c r="W252" s="9"/>
      <c r="X252" s="9"/>
      <c r="Y252" s="9"/>
      <c r="Z252" s="9"/>
      <c r="AA252" s="9"/>
    </row>
    <row r="253" spans="5:27" s="3" customFormat="1" x14ac:dyDescent="0.25"/>
    <row r="254" spans="5:27" s="3" customFormat="1" x14ac:dyDescent="0.25">
      <c r="E254" s="1" t="s">
        <v>3</v>
      </c>
    </row>
    <row r="255" spans="5:27" s="3" customFormat="1" x14ac:dyDescent="0.25"/>
    <row r="256" spans="5:27" s="3" customFormat="1" x14ac:dyDescent="0.25"/>
    <row r="257" s="3" customFormat="1" x14ac:dyDescent="0.25"/>
    <row r="258" s="3" customFormat="1" x14ac:dyDescent="0.25"/>
    <row r="259" s="3" customFormat="1" x14ac:dyDescent="0.25"/>
    <row r="260" s="3" customFormat="1" x14ac:dyDescent="0.25"/>
    <row r="261" s="3" customFormat="1" x14ac:dyDescent="0.25"/>
    <row r="262" s="3" customFormat="1" x14ac:dyDescent="0.25"/>
    <row r="263" s="3" customFormat="1" x14ac:dyDescent="0.25"/>
    <row r="264" s="3" customFormat="1" x14ac:dyDescent="0.25"/>
    <row r="265" s="3" customFormat="1" x14ac:dyDescent="0.25"/>
    <row r="266" s="3" customFormat="1" x14ac:dyDescent="0.25"/>
    <row r="267" s="3" customFormat="1" x14ac:dyDescent="0.25"/>
    <row r="268" s="3" customFormat="1" x14ac:dyDescent="0.25"/>
    <row r="269" s="3" customFormat="1" x14ac:dyDescent="0.25"/>
    <row r="270" s="3" customFormat="1" x14ac:dyDescent="0.25"/>
    <row r="271" s="3" customFormat="1" x14ac:dyDescent="0.25"/>
    <row r="272" s="3" customFormat="1" x14ac:dyDescent="0.25"/>
    <row r="273" s="3" customFormat="1" x14ac:dyDescent="0.25"/>
    <row r="274" s="3" customFormat="1" x14ac:dyDescent="0.25"/>
    <row r="275" s="3" customFormat="1" x14ac:dyDescent="0.25"/>
    <row r="276" s="3" customFormat="1" x14ac:dyDescent="0.25"/>
    <row r="277" s="3" customFormat="1" x14ac:dyDescent="0.25"/>
    <row r="278" s="3" customFormat="1" x14ac:dyDescent="0.25"/>
    <row r="279" s="3" customFormat="1" x14ac:dyDescent="0.25"/>
    <row r="280" s="3" customFormat="1" x14ac:dyDescent="0.25"/>
    <row r="281" s="3" customFormat="1" x14ac:dyDescent="0.25"/>
    <row r="282" s="3" customFormat="1" x14ac:dyDescent="0.25"/>
    <row r="283" s="3" customFormat="1" x14ac:dyDescent="0.25"/>
    <row r="284" s="3" customFormat="1" x14ac:dyDescent="0.25"/>
    <row r="285" s="3" customFormat="1" x14ac:dyDescent="0.25"/>
    <row r="286" s="3" customFormat="1" x14ac:dyDescent="0.25"/>
    <row r="287" s="3" customFormat="1" x14ac:dyDescent="0.25"/>
    <row r="288" s="3" customFormat="1" x14ac:dyDescent="0.25"/>
    <row r="289" s="3" customFormat="1" x14ac:dyDescent="0.25"/>
    <row r="290" s="3" customFormat="1" x14ac:dyDescent="0.25"/>
    <row r="291" s="3" customFormat="1" x14ac:dyDescent="0.25"/>
    <row r="292" s="3" customFormat="1" x14ac:dyDescent="0.25"/>
    <row r="293" s="3" customFormat="1" x14ac:dyDescent="0.25"/>
    <row r="294" s="3" customFormat="1" x14ac:dyDescent="0.25"/>
    <row r="295" s="3" customFormat="1" x14ac:dyDescent="0.25"/>
    <row r="296" s="3" customFormat="1" x14ac:dyDescent="0.25"/>
    <row r="297" s="3" customFormat="1" x14ac:dyDescent="0.25"/>
    <row r="298" s="3" customFormat="1" x14ac:dyDescent="0.25"/>
    <row r="299" s="3" customFormat="1" x14ac:dyDescent="0.25"/>
    <row r="300" s="3" customFormat="1" x14ac:dyDescent="0.25"/>
    <row r="301" s="3" customFormat="1" x14ac:dyDescent="0.25"/>
    <row r="302" s="3" customFormat="1" x14ac:dyDescent="0.25"/>
    <row r="303" s="3" customFormat="1" x14ac:dyDescent="0.25"/>
    <row r="304" s="3" customFormat="1" x14ac:dyDescent="0.25"/>
    <row r="305" s="3" customFormat="1" x14ac:dyDescent="0.25"/>
    <row r="306" s="3" customFormat="1" x14ac:dyDescent="0.25"/>
    <row r="307" s="3" customFormat="1" x14ac:dyDescent="0.25"/>
    <row r="308" s="3" customFormat="1" x14ac:dyDescent="0.25"/>
    <row r="309" s="3" customFormat="1" x14ac:dyDescent="0.25"/>
    <row r="310" s="3" customFormat="1" x14ac:dyDescent="0.25"/>
    <row r="311" s="3" customFormat="1" x14ac:dyDescent="0.25"/>
    <row r="312" s="3" customFormat="1" x14ac:dyDescent="0.25"/>
    <row r="313" s="3" customFormat="1" x14ac:dyDescent="0.25"/>
    <row r="314" s="3" customFormat="1" x14ac:dyDescent="0.25"/>
    <row r="315" s="3" customFormat="1" x14ac:dyDescent="0.25"/>
    <row r="316" s="3" customFormat="1" x14ac:dyDescent="0.25"/>
    <row r="317" s="3" customFormat="1" x14ac:dyDescent="0.25"/>
    <row r="318" s="3" customFormat="1" x14ac:dyDescent="0.25"/>
    <row r="319" s="3" customFormat="1" x14ac:dyDescent="0.25"/>
    <row r="320" s="3" customFormat="1" x14ac:dyDescent="0.25"/>
    <row r="321" s="3" customFormat="1" x14ac:dyDescent="0.25"/>
    <row r="322" s="3" customFormat="1" x14ac:dyDescent="0.25"/>
    <row r="323" s="3" customFormat="1" x14ac:dyDescent="0.25"/>
    <row r="324" s="3" customFormat="1" x14ac:dyDescent="0.25"/>
    <row r="325" s="3" customFormat="1" x14ac:dyDescent="0.25"/>
    <row r="326" s="3" customFormat="1" x14ac:dyDescent="0.25"/>
    <row r="327" s="3" customFormat="1" x14ac:dyDescent="0.25"/>
    <row r="328" s="3" customFormat="1" x14ac:dyDescent="0.25"/>
    <row r="329" s="3" customFormat="1" x14ac:dyDescent="0.25"/>
    <row r="330" s="3" customFormat="1" x14ac:dyDescent="0.25"/>
    <row r="331" s="3" customFormat="1" x14ac:dyDescent="0.25"/>
    <row r="332" s="3" customFormat="1" x14ac:dyDescent="0.25"/>
    <row r="333" s="3" customFormat="1" x14ac:dyDescent="0.25"/>
    <row r="334" s="3" customFormat="1" x14ac:dyDescent="0.25"/>
    <row r="335" s="3" customFormat="1" x14ac:dyDescent="0.25"/>
    <row r="336" s="3" customFormat="1" x14ac:dyDescent="0.25"/>
    <row r="337" s="3" customFormat="1" x14ac:dyDescent="0.25"/>
    <row r="338" s="3" customFormat="1" x14ac:dyDescent="0.25"/>
    <row r="339" s="3" customFormat="1" x14ac:dyDescent="0.25"/>
    <row r="340" s="3" customFormat="1" x14ac:dyDescent="0.25"/>
    <row r="341" s="3" customFormat="1" x14ac:dyDescent="0.25"/>
    <row r="342" s="3" customFormat="1" x14ac:dyDescent="0.25"/>
    <row r="343" s="3" customFormat="1" x14ac:dyDescent="0.25"/>
    <row r="344" s="3" customFormat="1" x14ac:dyDescent="0.25"/>
    <row r="345" s="3" customFormat="1" x14ac:dyDescent="0.25"/>
    <row r="346" s="3" customFormat="1" x14ac:dyDescent="0.25"/>
    <row r="347" s="3" customFormat="1" x14ac:dyDescent="0.25"/>
    <row r="348" s="3" customFormat="1" x14ac:dyDescent="0.25"/>
    <row r="349" s="3" customFormat="1" x14ac:dyDescent="0.25"/>
    <row r="350" s="3" customFormat="1" x14ac:dyDescent="0.25"/>
    <row r="351" s="3" customFormat="1" x14ac:dyDescent="0.25"/>
    <row r="352" s="3" customFormat="1" x14ac:dyDescent="0.25"/>
    <row r="353" spans="5:5" s="3" customFormat="1" x14ac:dyDescent="0.25"/>
    <row r="354" spans="5:5" s="3" customFormat="1" x14ac:dyDescent="0.25"/>
    <row r="355" spans="5:5" s="3" customFormat="1" x14ac:dyDescent="0.25"/>
    <row r="356" spans="5:5" x14ac:dyDescent="0.25">
      <c r="E356" s="13" t="s">
        <v>360</v>
      </c>
    </row>
    <row r="357" spans="5:5" x14ac:dyDescent="0.25">
      <c r="E357" t="s">
        <v>361</v>
      </c>
    </row>
    <row r="383" s="3" customFormat="1" x14ac:dyDescent="0.25"/>
    <row r="384" s="3" customFormat="1" x14ac:dyDescent="0.25"/>
    <row r="385" spans="2:3" s="3" customFormat="1" x14ac:dyDescent="0.25"/>
    <row r="386" spans="2:3" s="3" customFormat="1" x14ac:dyDescent="0.25"/>
    <row r="387" spans="2:3" s="3" customFormat="1" x14ac:dyDescent="0.25"/>
    <row r="388" spans="2:3" s="3" customFormat="1" x14ac:dyDescent="0.25"/>
    <row r="389" spans="2:3" x14ac:dyDescent="0.25">
      <c r="B389" s="3"/>
      <c r="C389" s="4">
        <v>0</v>
      </c>
    </row>
  </sheetData>
  <hyperlinks>
    <hyperlink ref="E177" r:id="rId1" display="https://teams.microsoft.com/l/message/19:000e6776-ae38-479a-9f73-4f7084b40292_f57b8c00-4882-4d7c-a3b9-0ecf369ec9ad@unq.gbl.spaces/1726649653800?context=%7B%22contextType%22%3A%22chat%22%7D" xr:uid="{5B798411-8795-4090-9C93-87353B1956A8}"/>
    <hyperlink ref="E356" r:id="rId2" display="https://teams.microsoft.com/l/message/19:000e6776-ae38-479a-9f73-4f7084b40292_f57b8c00-4882-4d7c-a3b9-0ecf369ec9ad@unq.gbl.spaces/1726651035463?context=%7B%22contextType%22%3A%22chat%22%7D" xr:uid="{C28FD0F1-4F14-41B2-AE84-3510BFE69F4B}"/>
  </hyperlinks>
  <pageMargins left="0.7" right="0.7" top="0.75" bottom="0.75" header="0.3" footer="0.3"/>
  <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0ADBE6-A667-4BBD-B720-2441381D7D87}">
  <dimension ref="B2:BR828"/>
  <sheetViews>
    <sheetView topLeftCell="A780" zoomScale="85" zoomScaleNormal="85" workbookViewId="0">
      <selection activeCell="C828" sqref="C828"/>
    </sheetView>
  </sheetViews>
  <sheetFormatPr defaultColWidth="2.85546875" defaultRowHeight="15" x14ac:dyDescent="0.25"/>
  <cols>
    <col min="1" max="16384" width="2.85546875" style="3"/>
  </cols>
  <sheetData>
    <row r="2" spans="2:41" x14ac:dyDescent="0.25">
      <c r="B2" s="1" t="s">
        <v>358</v>
      </c>
    </row>
    <row r="4" spans="2:41" x14ac:dyDescent="0.25">
      <c r="C4" s="12">
        <v>0</v>
      </c>
      <c r="E4" s="1" t="s">
        <v>359</v>
      </c>
    </row>
    <row r="5" spans="2:41" x14ac:dyDescent="0.25">
      <c r="E5" s="3" t="s">
        <v>148</v>
      </c>
    </row>
    <row r="7" spans="2:41" x14ac:dyDescent="0.25">
      <c r="E7" s="13" t="s">
        <v>362</v>
      </c>
    </row>
    <row r="8" spans="2:41" x14ac:dyDescent="0.25">
      <c r="E8" t="s">
        <v>363</v>
      </c>
    </row>
    <row r="9" spans="2:41" x14ac:dyDescent="0.25">
      <c r="E9"/>
    </row>
    <row r="15" spans="2:41" x14ac:dyDescent="0.25">
      <c r="AO15" s="3" t="s">
        <v>364</v>
      </c>
    </row>
    <row r="26" spans="5:27" customFormat="1" x14ac:dyDescent="0.25">
      <c r="E26" s="14" t="s">
        <v>149</v>
      </c>
      <c r="F26" s="15"/>
      <c r="G26" s="15"/>
      <c r="H26" s="15"/>
      <c r="I26" s="15"/>
      <c r="J26" s="15"/>
      <c r="K26" s="15"/>
      <c r="L26" s="15"/>
      <c r="M26" s="15"/>
      <c r="N26" s="15"/>
      <c r="O26" s="15"/>
      <c r="P26" s="15"/>
      <c r="Q26" s="15"/>
      <c r="R26" s="15"/>
      <c r="S26" s="15"/>
      <c r="T26" s="15"/>
      <c r="U26" s="15"/>
      <c r="V26" s="15"/>
      <c r="W26" s="15"/>
      <c r="X26" s="15"/>
      <c r="Y26" s="15"/>
      <c r="Z26" s="15"/>
      <c r="AA26" s="15"/>
    </row>
    <row r="27" spans="5:27" customFormat="1" x14ac:dyDescent="0.25">
      <c r="E27" s="14" t="s">
        <v>150</v>
      </c>
      <c r="F27" s="15"/>
      <c r="G27" s="15"/>
      <c r="H27" s="15"/>
      <c r="I27" s="15"/>
      <c r="J27" s="15"/>
      <c r="K27" s="15"/>
      <c r="L27" s="15"/>
      <c r="M27" s="15"/>
      <c r="N27" s="15"/>
      <c r="O27" s="15"/>
      <c r="P27" s="15"/>
      <c r="Q27" s="15"/>
      <c r="R27" s="15"/>
      <c r="S27" s="15"/>
      <c r="T27" s="15"/>
      <c r="U27" s="15"/>
      <c r="V27" s="15"/>
      <c r="W27" s="15"/>
      <c r="X27" s="15"/>
      <c r="Y27" s="15"/>
      <c r="Z27" s="15"/>
      <c r="AA27" s="15"/>
    </row>
    <row r="28" spans="5:27" customFormat="1" x14ac:dyDescent="0.25">
      <c r="E28" s="14"/>
      <c r="F28" s="15"/>
      <c r="G28" s="15"/>
      <c r="H28" s="15"/>
      <c r="I28" s="15"/>
      <c r="J28" s="15"/>
      <c r="K28" s="15"/>
      <c r="L28" s="15"/>
      <c r="M28" s="15"/>
      <c r="N28" s="15"/>
      <c r="O28" s="15"/>
      <c r="P28" s="15"/>
      <c r="Q28" s="15"/>
      <c r="R28" s="15"/>
      <c r="S28" s="15"/>
      <c r="T28" s="15"/>
      <c r="U28" s="15"/>
      <c r="V28" s="15"/>
      <c r="W28" s="15"/>
      <c r="X28" s="15"/>
      <c r="Y28" s="15"/>
      <c r="Z28" s="15"/>
      <c r="AA28" s="15"/>
    </row>
    <row r="29" spans="5:27" customFormat="1" x14ac:dyDescent="0.25">
      <c r="E29" s="14" t="s">
        <v>151</v>
      </c>
      <c r="F29" s="15"/>
      <c r="G29" s="15"/>
      <c r="H29" s="15"/>
      <c r="I29" s="15"/>
      <c r="J29" s="15"/>
      <c r="K29" s="15"/>
      <c r="L29" s="15"/>
      <c r="M29" s="15"/>
      <c r="N29" s="15"/>
      <c r="O29" s="15"/>
      <c r="P29" s="15"/>
      <c r="Q29" s="15"/>
      <c r="R29" s="15"/>
      <c r="S29" s="15"/>
      <c r="T29" s="15"/>
      <c r="U29" s="15"/>
      <c r="V29" s="15"/>
      <c r="W29" s="15"/>
      <c r="X29" s="15"/>
      <c r="Y29" s="15"/>
      <c r="Z29" s="15"/>
      <c r="AA29" s="15"/>
    </row>
    <row r="30" spans="5:27" customFormat="1" x14ac:dyDescent="0.25">
      <c r="E30" s="14" t="s">
        <v>152</v>
      </c>
      <c r="F30" s="15"/>
      <c r="G30" s="15"/>
      <c r="H30" s="15"/>
      <c r="I30" s="15"/>
      <c r="J30" s="15"/>
      <c r="K30" s="15"/>
      <c r="L30" s="15"/>
      <c r="M30" s="15"/>
      <c r="N30" s="15"/>
      <c r="O30" s="15"/>
      <c r="P30" s="15"/>
      <c r="Q30" s="15"/>
      <c r="R30" s="15"/>
      <c r="S30" s="15"/>
      <c r="T30" s="15"/>
      <c r="U30" s="15"/>
      <c r="V30" s="15"/>
      <c r="W30" s="15"/>
      <c r="X30" s="15"/>
      <c r="Y30" s="15"/>
      <c r="Z30" s="15"/>
      <c r="AA30" s="15"/>
    </row>
    <row r="31" spans="5:27" customFormat="1" x14ac:dyDescent="0.25">
      <c r="E31" s="14" t="s">
        <v>153</v>
      </c>
      <c r="F31" s="15"/>
      <c r="G31" s="15"/>
      <c r="H31" s="15"/>
      <c r="I31" s="15"/>
      <c r="J31" s="15"/>
      <c r="K31" s="15"/>
      <c r="L31" s="15"/>
      <c r="M31" s="15"/>
      <c r="N31" s="15"/>
      <c r="O31" s="15"/>
      <c r="P31" s="15"/>
      <c r="Q31" s="15"/>
      <c r="R31" s="15"/>
      <c r="S31" s="15"/>
      <c r="T31" s="15"/>
      <c r="U31" s="15"/>
      <c r="V31" s="15"/>
      <c r="W31" s="15"/>
      <c r="X31" s="15"/>
      <c r="Y31" s="15"/>
      <c r="Z31" s="15"/>
      <c r="AA31" s="15"/>
    </row>
    <row r="32" spans="5:27" customFormat="1" x14ac:dyDescent="0.25">
      <c r="E32" s="14"/>
      <c r="F32" s="15"/>
      <c r="G32" s="15"/>
      <c r="H32" s="15"/>
      <c r="I32" s="15"/>
      <c r="J32" s="15"/>
      <c r="K32" s="15"/>
      <c r="L32" s="15"/>
      <c r="M32" s="15"/>
      <c r="N32" s="15"/>
      <c r="O32" s="15"/>
      <c r="P32" s="15"/>
      <c r="Q32" s="15"/>
      <c r="R32" s="15"/>
      <c r="S32" s="15"/>
      <c r="T32" s="15"/>
      <c r="U32" s="15"/>
      <c r="V32" s="15"/>
      <c r="W32" s="15"/>
      <c r="X32" s="15"/>
      <c r="Y32" s="15"/>
      <c r="Z32" s="15"/>
      <c r="AA32" s="15"/>
    </row>
    <row r="33" spans="5:70" customFormat="1" x14ac:dyDescent="0.25">
      <c r="E33" s="14" t="s">
        <v>487</v>
      </c>
      <c r="F33" s="15"/>
      <c r="G33" s="15"/>
      <c r="H33" s="15"/>
      <c r="I33" s="15"/>
      <c r="J33" s="15"/>
      <c r="K33" s="15"/>
      <c r="L33" s="15"/>
      <c r="M33" s="15"/>
      <c r="N33" s="15"/>
      <c r="O33" s="15"/>
      <c r="P33" s="15"/>
      <c r="Q33" s="15"/>
      <c r="R33" s="15"/>
      <c r="S33" s="15"/>
      <c r="T33" s="15"/>
      <c r="U33" s="15"/>
      <c r="V33" s="15"/>
      <c r="W33" s="15"/>
      <c r="X33" s="15"/>
      <c r="Y33" s="15"/>
      <c r="Z33" s="15"/>
      <c r="AA33" s="15"/>
    </row>
    <row r="34" spans="5:70" customFormat="1" x14ac:dyDescent="0.25">
      <c r="E34" s="14" t="s">
        <v>486</v>
      </c>
      <c r="F34" s="15"/>
      <c r="G34" s="15"/>
      <c r="H34" s="15"/>
      <c r="I34" s="15"/>
      <c r="J34" s="15"/>
      <c r="K34" s="15"/>
      <c r="L34" s="15"/>
      <c r="M34" s="15"/>
      <c r="N34" s="15"/>
      <c r="O34" s="15"/>
      <c r="P34" s="15"/>
      <c r="Q34" s="15"/>
      <c r="R34" s="15"/>
      <c r="S34" s="15"/>
      <c r="T34" s="15"/>
      <c r="U34" s="15"/>
      <c r="V34" s="15"/>
      <c r="W34" s="15"/>
      <c r="X34" s="15"/>
      <c r="Y34" s="15"/>
      <c r="Z34" s="15"/>
      <c r="AA34" s="15"/>
    </row>
    <row r="35" spans="5:70" customFormat="1" x14ac:dyDescent="0.25">
      <c r="E35" s="14" t="s">
        <v>156</v>
      </c>
      <c r="F35" s="15"/>
      <c r="G35" s="15"/>
      <c r="H35" s="15"/>
      <c r="I35" s="15"/>
      <c r="J35" s="15"/>
      <c r="K35" s="15"/>
      <c r="L35" s="15"/>
      <c r="M35" s="15"/>
      <c r="N35" s="15"/>
      <c r="O35" s="15"/>
      <c r="P35" s="15"/>
      <c r="Q35" s="15"/>
      <c r="R35" s="15"/>
      <c r="S35" s="15"/>
      <c r="T35" s="15"/>
      <c r="U35" s="15"/>
      <c r="V35" s="15"/>
      <c r="W35" s="15"/>
      <c r="X35" s="15"/>
      <c r="Y35" s="15"/>
      <c r="Z35" s="15"/>
      <c r="AA35" s="15"/>
    </row>
    <row r="36" spans="5:70" customFormat="1" x14ac:dyDescent="0.25">
      <c r="E36" s="14"/>
      <c r="F36" s="15"/>
      <c r="G36" s="15"/>
      <c r="H36" s="15"/>
      <c r="I36" s="15"/>
      <c r="J36" s="15"/>
      <c r="K36" s="15"/>
      <c r="L36" s="15"/>
      <c r="M36" s="15"/>
      <c r="N36" s="15"/>
      <c r="O36" s="15"/>
      <c r="P36" s="15"/>
      <c r="Q36" s="15"/>
      <c r="R36" s="15"/>
      <c r="S36" s="15"/>
      <c r="T36" s="15"/>
      <c r="U36" s="15"/>
      <c r="V36" s="15"/>
      <c r="W36" s="15"/>
      <c r="X36" s="15"/>
      <c r="Y36" s="15"/>
      <c r="Z36" s="15"/>
      <c r="AA36" s="15"/>
    </row>
    <row r="37" spans="5:70" customFormat="1" x14ac:dyDescent="0.25">
      <c r="E37" s="14" t="s">
        <v>30</v>
      </c>
      <c r="F37" s="15"/>
      <c r="G37" s="15"/>
      <c r="H37" s="15"/>
      <c r="I37" s="15"/>
      <c r="J37" s="15"/>
      <c r="K37" s="15"/>
      <c r="L37" s="15"/>
      <c r="M37" s="15"/>
      <c r="N37" s="15"/>
      <c r="O37" s="15"/>
      <c r="P37" s="15"/>
      <c r="Q37" s="15"/>
      <c r="R37" s="15"/>
      <c r="S37" s="15"/>
      <c r="T37" s="15"/>
      <c r="U37" s="15"/>
      <c r="V37" s="15"/>
      <c r="W37" s="15"/>
      <c r="X37" s="15"/>
      <c r="Y37" s="15"/>
      <c r="Z37" s="15"/>
      <c r="AA37" s="15"/>
    </row>
    <row r="38" spans="5:70" customFormat="1" x14ac:dyDescent="0.25">
      <c r="E38" s="14"/>
      <c r="F38" s="15"/>
      <c r="G38" s="15"/>
      <c r="H38" s="15"/>
      <c r="I38" s="15"/>
      <c r="J38" s="15"/>
      <c r="K38" s="15"/>
      <c r="L38" s="15"/>
      <c r="M38" s="15"/>
      <c r="N38" s="15"/>
      <c r="O38" s="15"/>
      <c r="P38" s="15"/>
      <c r="Q38" s="15"/>
      <c r="R38" s="15"/>
      <c r="S38" s="15"/>
      <c r="T38" s="15"/>
      <c r="U38" s="15"/>
      <c r="V38" s="15"/>
      <c r="W38" s="15"/>
      <c r="X38" s="15"/>
      <c r="Y38" s="15"/>
      <c r="Z38" s="15"/>
      <c r="AA38" s="15"/>
    </row>
    <row r="39" spans="5:70" customFormat="1" x14ac:dyDescent="0.25">
      <c r="E39" s="14" t="s">
        <v>157</v>
      </c>
      <c r="F39" s="15"/>
      <c r="G39" s="15"/>
      <c r="H39" s="15"/>
      <c r="I39" s="15"/>
      <c r="J39" s="15"/>
      <c r="K39" s="15"/>
      <c r="L39" s="15"/>
      <c r="M39" s="15"/>
      <c r="N39" s="15"/>
      <c r="O39" s="15"/>
      <c r="P39" s="15"/>
      <c r="Q39" s="15"/>
      <c r="R39" s="15"/>
      <c r="S39" s="15"/>
      <c r="T39" s="15"/>
      <c r="U39" s="15"/>
      <c r="V39" s="15"/>
      <c r="W39" s="15"/>
      <c r="X39" s="15"/>
      <c r="Y39" s="15"/>
      <c r="Z39" s="15"/>
      <c r="AA39" s="15"/>
    </row>
    <row r="40" spans="5:70" customFormat="1" x14ac:dyDescent="0.25">
      <c r="E40" s="14"/>
      <c r="F40" s="15"/>
      <c r="G40" s="15"/>
      <c r="H40" s="15"/>
      <c r="I40" s="15"/>
      <c r="J40" s="15"/>
      <c r="K40" s="15"/>
      <c r="L40" s="15"/>
      <c r="M40" s="15"/>
      <c r="N40" s="15"/>
      <c r="O40" s="15"/>
      <c r="P40" s="15"/>
      <c r="Q40" s="15"/>
      <c r="R40" s="15"/>
      <c r="S40" s="15"/>
      <c r="T40" s="15"/>
      <c r="U40" s="15"/>
      <c r="V40" s="15"/>
      <c r="W40" s="15"/>
      <c r="X40" s="15"/>
      <c r="Y40" s="15"/>
      <c r="Z40" s="15"/>
      <c r="AA40" s="15"/>
    </row>
    <row r="41" spans="5:70" x14ac:dyDescent="0.25">
      <c r="E41" s="26"/>
      <c r="F41" s="19"/>
      <c r="G41" s="19"/>
      <c r="H41" s="19"/>
      <c r="I41" s="19"/>
      <c r="J41" s="19"/>
      <c r="K41" s="19"/>
      <c r="L41" s="19"/>
      <c r="M41" s="19"/>
      <c r="N41" s="19"/>
      <c r="O41" s="19"/>
      <c r="P41" s="19"/>
      <c r="Q41" s="19"/>
      <c r="R41" s="19"/>
      <c r="S41" s="19"/>
      <c r="T41" s="19"/>
      <c r="U41" s="19"/>
      <c r="V41" s="19"/>
      <c r="W41" s="19"/>
      <c r="X41" s="19"/>
      <c r="Y41" s="19"/>
      <c r="Z41" s="19"/>
      <c r="AA41" s="19"/>
      <c r="AB41"/>
      <c r="AC41"/>
      <c r="AD41"/>
      <c r="AE41"/>
      <c r="AF41"/>
      <c r="AG41"/>
      <c r="AH41"/>
      <c r="AI41"/>
      <c r="AJ41"/>
      <c r="AK41"/>
      <c r="AL41"/>
      <c r="AM41"/>
      <c r="AN41"/>
      <c r="AO41"/>
      <c r="AP41"/>
      <c r="AQ41"/>
      <c r="AR41"/>
      <c r="AS41"/>
      <c r="AT41"/>
      <c r="AU41"/>
      <c r="AV41"/>
      <c r="AW41"/>
      <c r="AX41"/>
      <c r="AY41"/>
      <c r="AZ41"/>
      <c r="BA41"/>
      <c r="BB41"/>
      <c r="BC41"/>
      <c r="BD41"/>
      <c r="BE41"/>
      <c r="BF41"/>
      <c r="BG41"/>
      <c r="BH41"/>
      <c r="BI41"/>
      <c r="BJ41"/>
      <c r="BK41"/>
      <c r="BL41"/>
    </row>
    <row r="42" spans="5:70" x14ac:dyDescent="0.25">
      <c r="E42" s="14"/>
      <c r="F42" s="7"/>
      <c r="G42" s="7"/>
      <c r="H42" s="7"/>
      <c r="I42" s="7"/>
      <c r="J42" s="7"/>
      <c r="K42" s="7"/>
      <c r="L42" s="7"/>
      <c r="M42" s="7"/>
      <c r="N42" s="7"/>
      <c r="O42" s="7"/>
      <c r="P42" s="7"/>
      <c r="Q42" s="7"/>
      <c r="R42" s="7"/>
      <c r="S42" s="7"/>
      <c r="T42" s="7"/>
      <c r="U42" s="7"/>
      <c r="V42" s="7"/>
      <c r="W42" s="7"/>
      <c r="X42" s="7"/>
      <c r="Y42" s="7"/>
      <c r="Z42" s="7"/>
      <c r="AA42" s="7"/>
    </row>
    <row r="43" spans="5:70" x14ac:dyDescent="0.25">
      <c r="E43" s="14" t="s">
        <v>158</v>
      </c>
      <c r="F43" s="15"/>
      <c r="G43" s="15"/>
      <c r="H43" s="15"/>
      <c r="I43" s="15"/>
      <c r="J43" s="15"/>
      <c r="K43" s="15"/>
      <c r="L43" s="15"/>
      <c r="M43" s="15"/>
      <c r="N43" s="15"/>
      <c r="O43" s="15"/>
      <c r="P43" s="15"/>
      <c r="Q43" s="15"/>
      <c r="R43" s="15"/>
      <c r="S43" s="15"/>
      <c r="T43" s="15"/>
      <c r="U43" s="15"/>
      <c r="V43" s="15"/>
      <c r="W43" s="15"/>
      <c r="X43" s="15"/>
      <c r="Y43" s="15"/>
      <c r="Z43" s="15"/>
      <c r="AA43" s="15"/>
      <c r="AB43"/>
      <c r="AC43"/>
      <c r="AD43"/>
      <c r="AE43"/>
      <c r="AF43"/>
      <c r="AG43"/>
      <c r="AH43"/>
      <c r="AI43"/>
      <c r="AJ43"/>
      <c r="AK43"/>
      <c r="AL43"/>
      <c r="AM43"/>
      <c r="AN43"/>
      <c r="AO43"/>
      <c r="AP43"/>
      <c r="AQ43"/>
      <c r="AR43"/>
      <c r="AS43"/>
      <c r="AT43"/>
      <c r="AU43"/>
      <c r="AV43"/>
      <c r="AW43"/>
      <c r="AX43"/>
      <c r="AY43"/>
      <c r="AZ43"/>
      <c r="BA43"/>
      <c r="BB43"/>
      <c r="BC43"/>
      <c r="BD43"/>
      <c r="BE43"/>
      <c r="BF43"/>
      <c r="BG43"/>
      <c r="BH43"/>
      <c r="BI43"/>
      <c r="BJ43"/>
      <c r="BK43"/>
      <c r="BL43"/>
      <c r="BM43"/>
      <c r="BN43"/>
      <c r="BO43"/>
      <c r="BP43"/>
      <c r="BQ43"/>
      <c r="BR43"/>
    </row>
    <row r="44" spans="5:70" x14ac:dyDescent="0.25">
      <c r="E44" s="14" t="s">
        <v>159</v>
      </c>
      <c r="F44" s="15"/>
      <c r="G44" s="15"/>
      <c r="H44" s="15"/>
      <c r="I44" s="15"/>
      <c r="J44" s="15"/>
      <c r="K44" s="15"/>
      <c r="L44" s="15"/>
      <c r="M44" s="15"/>
      <c r="N44" s="15"/>
      <c r="O44" s="15"/>
      <c r="P44" s="15"/>
      <c r="Q44" s="15"/>
      <c r="R44" s="15"/>
      <c r="S44" s="15"/>
      <c r="T44" s="15"/>
      <c r="U44" s="15"/>
      <c r="V44" s="15"/>
      <c r="W44" s="15"/>
      <c r="X44" s="15"/>
      <c r="Y44" s="15"/>
      <c r="Z44" s="15"/>
      <c r="AA44" s="15"/>
      <c r="AB44"/>
      <c r="AC44"/>
      <c r="AD44"/>
      <c r="AE44"/>
      <c r="AF44"/>
      <c r="AG44"/>
      <c r="AH44"/>
      <c r="AI44"/>
      <c r="AJ44"/>
      <c r="AK44"/>
      <c r="AL44"/>
      <c r="AM44"/>
      <c r="AN44"/>
      <c r="AO44"/>
      <c r="AP44"/>
      <c r="AQ44"/>
      <c r="AR44"/>
      <c r="AS44"/>
      <c r="AT44"/>
      <c r="AU44"/>
      <c r="AV44"/>
      <c r="AW44"/>
      <c r="AX44"/>
      <c r="AY44"/>
      <c r="AZ44"/>
      <c r="BA44"/>
      <c r="BB44"/>
      <c r="BC44"/>
      <c r="BD44"/>
      <c r="BE44"/>
      <c r="BF44"/>
      <c r="BG44"/>
      <c r="BH44"/>
      <c r="BI44"/>
      <c r="BJ44"/>
      <c r="BK44"/>
      <c r="BL44"/>
      <c r="BM44"/>
      <c r="BN44"/>
      <c r="BO44"/>
      <c r="BP44"/>
      <c r="BQ44"/>
      <c r="BR44"/>
    </row>
    <row r="45" spans="5:70" x14ac:dyDescent="0.25">
      <c r="E45" s="14"/>
      <c r="F45" s="15"/>
      <c r="G45" s="15"/>
      <c r="H45" s="15"/>
      <c r="I45" s="15"/>
      <c r="J45" s="15"/>
      <c r="K45" s="15"/>
      <c r="L45" s="15"/>
      <c r="M45" s="15"/>
      <c r="N45" s="15"/>
      <c r="O45" s="15"/>
      <c r="P45" s="15"/>
      <c r="Q45" s="15"/>
      <c r="R45" s="15"/>
      <c r="S45" s="15"/>
      <c r="T45" s="15"/>
      <c r="U45" s="15"/>
      <c r="V45" s="15"/>
      <c r="W45" s="15"/>
      <c r="X45" s="15"/>
      <c r="Y45" s="15"/>
      <c r="Z45" s="15"/>
      <c r="AA45" s="15"/>
      <c r="AB45"/>
      <c r="AC45"/>
      <c r="AD45"/>
      <c r="AE45"/>
      <c r="AF45"/>
      <c r="AG45"/>
      <c r="AH45"/>
      <c r="AI45"/>
      <c r="AJ45"/>
      <c r="AK45"/>
      <c r="AL45"/>
      <c r="AM45"/>
      <c r="AN45"/>
      <c r="AO45"/>
      <c r="AP45"/>
      <c r="AQ45"/>
      <c r="AR45"/>
      <c r="AS45"/>
      <c r="AT45"/>
      <c r="AU45"/>
      <c r="AV45"/>
      <c r="AW45"/>
      <c r="AX45"/>
      <c r="AY45"/>
      <c r="AZ45"/>
      <c r="BA45"/>
      <c r="BB45"/>
      <c r="BC45"/>
      <c r="BD45"/>
      <c r="BE45"/>
      <c r="BF45"/>
      <c r="BG45"/>
      <c r="BH45"/>
      <c r="BI45"/>
      <c r="BJ45"/>
      <c r="BK45"/>
      <c r="BL45"/>
      <c r="BM45"/>
      <c r="BN45"/>
      <c r="BO45"/>
      <c r="BP45"/>
      <c r="BQ45"/>
      <c r="BR45"/>
    </row>
    <row r="46" spans="5:70" x14ac:dyDescent="0.25">
      <c r="E46" s="14" t="s">
        <v>160</v>
      </c>
      <c r="F46" s="15"/>
      <c r="G46" s="15"/>
      <c r="H46" s="15"/>
      <c r="I46" s="15"/>
      <c r="J46" s="15"/>
      <c r="K46" s="15"/>
      <c r="L46" s="15"/>
      <c r="M46" s="15"/>
      <c r="N46" s="15"/>
      <c r="O46" s="15"/>
      <c r="P46" s="15"/>
      <c r="Q46" s="15"/>
      <c r="R46" s="15"/>
      <c r="S46" s="15"/>
      <c r="T46" s="15"/>
      <c r="U46" s="15"/>
      <c r="V46" s="15"/>
      <c r="W46" s="15"/>
      <c r="X46" s="15"/>
      <c r="Y46" s="15"/>
      <c r="Z46" s="15"/>
      <c r="AA46" s="15"/>
      <c r="AB46"/>
      <c r="AC46"/>
      <c r="AD46"/>
      <c r="AE46"/>
      <c r="AF46"/>
      <c r="AG46"/>
      <c r="AH46"/>
      <c r="AI46"/>
      <c r="AJ46"/>
      <c r="AK46"/>
      <c r="AL46"/>
      <c r="AM46"/>
      <c r="AN46"/>
      <c r="AO46"/>
      <c r="AP46"/>
      <c r="AQ46"/>
      <c r="AR46"/>
      <c r="AS46"/>
      <c r="AT46"/>
      <c r="AU46"/>
      <c r="AV46"/>
      <c r="AW46"/>
      <c r="AX46"/>
      <c r="AY46"/>
      <c r="AZ46"/>
      <c r="BA46"/>
      <c r="BB46"/>
      <c r="BC46"/>
      <c r="BD46"/>
      <c r="BE46"/>
      <c r="BF46"/>
      <c r="BG46"/>
      <c r="BH46"/>
      <c r="BI46"/>
      <c r="BJ46"/>
      <c r="BK46"/>
      <c r="BL46"/>
      <c r="BM46"/>
      <c r="BN46"/>
      <c r="BO46"/>
      <c r="BP46"/>
      <c r="BQ46"/>
      <c r="BR46"/>
    </row>
    <row r="47" spans="5:70" customFormat="1" x14ac:dyDescent="0.25"/>
    <row r="48" spans="5:70" customFormat="1" x14ac:dyDescent="0.25">
      <c r="E48" s="2" t="s">
        <v>22</v>
      </c>
      <c r="M48" s="2" t="s">
        <v>193</v>
      </c>
      <c r="W48" s="2" t="s">
        <v>194</v>
      </c>
      <c r="AI48" s="2" t="s">
        <v>195</v>
      </c>
      <c r="AQ48" s="2" t="s">
        <v>196</v>
      </c>
      <c r="AX48" s="2" t="s">
        <v>455</v>
      </c>
      <c r="BG48" s="2" t="s">
        <v>456</v>
      </c>
    </row>
    <row r="49" spans="5:66" customFormat="1" x14ac:dyDescent="0.25"/>
    <row r="50" spans="5:66" customFormat="1" x14ac:dyDescent="0.25">
      <c r="E50" t="s">
        <v>411</v>
      </c>
      <c r="M50" s="18" t="s">
        <v>485</v>
      </c>
      <c r="W50" t="s">
        <v>213</v>
      </c>
      <c r="AI50" t="s">
        <v>164</v>
      </c>
      <c r="AQ50" t="s">
        <v>173</v>
      </c>
      <c r="BN50" t="str">
        <f t="shared" ref="BN50:BN55" si="0">"select '" &amp; TRIM(E50) &amp; "' AGREEMENT_NO, '" &amp; TRIM(M50) &amp; "' NPWP_NAME_OLD, '" &amp; TRIM(W50) &amp; "' NPWP_NAME_NEW, '" &amp; TRIM(SUBSTITUTE(AI50, "|", "")) &amp; "' AS BILLING_TO_NPWP_OLD, '" &amp; TRIM(SUBSTITUTE(AQ50, "|", "")) &amp; "' BILLING_TO_NPWP_NEW union all"</f>
        <v>select '0002630/4/10/07/2024' AGREEMENT_NO, '10616316092000' NPWP_NAME_OLD, 'PT. NUTRICIA INDONESIA SEJAHTERA' NPWP_NAME_NEW, '010616316092000' AS BILLING_TO_NPWP_OLD, '0010616316092000' BILLING_TO_NPWP_NEW union all</v>
      </c>
    </row>
    <row r="51" spans="5:66" customFormat="1" x14ac:dyDescent="0.25">
      <c r="E51" t="s">
        <v>412</v>
      </c>
      <c r="M51" t="s">
        <v>457</v>
      </c>
      <c r="W51" t="s">
        <v>458</v>
      </c>
      <c r="AI51" t="s">
        <v>167</v>
      </c>
      <c r="AQ51" t="s">
        <v>176</v>
      </c>
      <c r="BN51" t="str">
        <f t="shared" si="0"/>
        <v>select '0002626/4/08/07/2024' AGREEMENT_NO, 'DATASCRIP' NPWP_NAME_OLD, 'PT. DATASCRIP' NPWP_NAME_NEW, '013040100073000' AS BILLING_TO_NPWP_OLD, '0013040100073000' BILLING_TO_NPWP_NEW union all</v>
      </c>
    </row>
    <row r="52" spans="5:66" customFormat="1" x14ac:dyDescent="0.25">
      <c r="E52" t="s">
        <v>413</v>
      </c>
      <c r="M52" t="s">
        <v>459</v>
      </c>
      <c r="W52" t="s">
        <v>460</v>
      </c>
      <c r="AI52" t="s">
        <v>467</v>
      </c>
      <c r="AQ52" t="s">
        <v>468</v>
      </c>
      <c r="BN52" t="str">
        <f t="shared" si="0"/>
        <v>select '0002701/4/38/08/2024' AGREEMENT_NO, 'GEMILANG ABADI SASHANA' NPWP_NAME_OLD, 'PT. GEMILANG ABADI SASHANA' NPWP_NAME_NEW, '601015514008000' AS BILLING_TO_NPWP_OLD, '0601015514008000' BILLING_TO_NPWP_NEW union all</v>
      </c>
    </row>
    <row r="53" spans="5:66" customFormat="1" x14ac:dyDescent="0.25">
      <c r="E53" t="s">
        <v>414</v>
      </c>
      <c r="M53" t="s">
        <v>461</v>
      </c>
      <c r="W53" t="s">
        <v>462</v>
      </c>
      <c r="AI53" t="s">
        <v>469</v>
      </c>
      <c r="AQ53" t="s">
        <v>470</v>
      </c>
      <c r="BN53" t="str">
        <f t="shared" si="0"/>
        <v>select '0002576/4/10/07/2024' AGREEMENT_NO, 'KAO INDONESIA' NPWP_NAME_OLD, 'PT. KAO INDONESIA' NPWP_NAME_NEW, '10000784092000' AS BILLING_TO_NPWP_OLD, '0010000784092000' BILLING_TO_NPWP_NEW union all</v>
      </c>
    </row>
    <row r="54" spans="5:66" customFormat="1" x14ac:dyDescent="0.25">
      <c r="E54" t="s">
        <v>453</v>
      </c>
      <c r="M54" t="s">
        <v>464</v>
      </c>
      <c r="W54" t="s">
        <v>463</v>
      </c>
      <c r="AI54" t="s">
        <v>214</v>
      </c>
      <c r="AQ54" t="s">
        <v>215</v>
      </c>
      <c r="BN54" t="str">
        <f t="shared" si="0"/>
        <v>select '0002659/4/08/07/2024' AGREEMENT_NO, 'MERAPI UTAMA PHARMA' NPWP_NAME_OLD, 'PT. MERAPI UTAMA PHARMA' NPWP_NAME_NEW, '013132576073000' AS BILLING_TO_NPWP_OLD, '0013132576073000' BILLING_TO_NPWP_NEW union all</v>
      </c>
    </row>
    <row r="55" spans="5:66" customFormat="1" x14ac:dyDescent="0.25">
      <c r="E55" t="s">
        <v>454</v>
      </c>
      <c r="M55" t="s">
        <v>465</v>
      </c>
      <c r="W55" t="s">
        <v>466</v>
      </c>
      <c r="AI55" t="s">
        <v>483</v>
      </c>
      <c r="AQ55" t="s">
        <v>484</v>
      </c>
      <c r="BN55" t="str">
        <f t="shared" si="0"/>
        <v>select '0002747/4/10/08/2024' AGREEMENT_NO, 'SWIF ASIA' NPWP_NAME_OLD, 'PT. SWIF ASIA' NPWP_NAME_NEW, '313787830431000' AS BILLING_TO_NPWP_OLD, '0313787830431000' BILLING_TO_NPWP_NEW union all</v>
      </c>
    </row>
    <row r="56" spans="5:66" customFormat="1" x14ac:dyDescent="0.25"/>
    <row r="57" spans="5:66" customFormat="1" x14ac:dyDescent="0.25">
      <c r="E57" t="s">
        <v>415</v>
      </c>
      <c r="AI57" t="s">
        <v>471</v>
      </c>
      <c r="AQ57" t="s">
        <v>472</v>
      </c>
      <c r="BN57" t="str">
        <f t="shared" ref="BN57:BN94" si="1">"select '" &amp; TRIM(E57) &amp; "' AGREEMENT_NO, '" &amp; TRIM(SUBSTITUTE(AI57, "|", "")) &amp; "' AS BILLING_TO_NPWP_OLD, '" &amp; TRIM(SUBSTITUTE(AQ57, "|", "")) &amp; "' BILLING_TO_NPWP_NEW union all"</f>
        <v>select '0002648/4/10/07/2024' AGREEMENT_NO, '021836143017000' AS BILLING_TO_NPWP_OLD, '0021836143017000' BILLING_TO_NPWP_NEW union all</v>
      </c>
    </row>
    <row r="58" spans="5:66" customFormat="1" x14ac:dyDescent="0.25">
      <c r="E58" t="s">
        <v>416</v>
      </c>
      <c r="AI58" t="s">
        <v>163</v>
      </c>
      <c r="AQ58" t="s">
        <v>172</v>
      </c>
      <c r="BN58" t="str">
        <f t="shared" si="1"/>
        <v>select '0002047/4/08/03/2024' AGREEMENT_NO, '654115625413000' AS BILLING_TO_NPWP_OLD, '0654115625413000' BILLING_TO_NPWP_NEW union all</v>
      </c>
    </row>
    <row r="59" spans="5:66" customFormat="1" x14ac:dyDescent="0.25">
      <c r="E59" t="s">
        <v>417</v>
      </c>
      <c r="AI59" t="s">
        <v>163</v>
      </c>
      <c r="AQ59" t="s">
        <v>172</v>
      </c>
      <c r="BN59" t="str">
        <f t="shared" si="1"/>
        <v>select '0002158/4/08/04/2024' AGREEMENT_NO, '654115625413000' AS BILLING_TO_NPWP_OLD, '0654115625413000' BILLING_TO_NPWP_NEW union all</v>
      </c>
    </row>
    <row r="60" spans="5:66" customFormat="1" x14ac:dyDescent="0.25">
      <c r="E60" t="s">
        <v>418</v>
      </c>
      <c r="AI60" t="s">
        <v>163</v>
      </c>
      <c r="AQ60" t="s">
        <v>172</v>
      </c>
      <c r="BN60" t="str">
        <f t="shared" si="1"/>
        <v>select '0002159/4/08/04/2024' AGREEMENT_NO, '654115625413000' AS BILLING_TO_NPWP_OLD, '0654115625413000' BILLING_TO_NPWP_NEW union all</v>
      </c>
    </row>
    <row r="61" spans="5:66" customFormat="1" x14ac:dyDescent="0.25">
      <c r="E61" t="s">
        <v>419</v>
      </c>
      <c r="AI61" t="s">
        <v>199</v>
      </c>
      <c r="AQ61" t="s">
        <v>200</v>
      </c>
      <c r="BN61" t="str">
        <f t="shared" si="1"/>
        <v>select '0002752/4/08/08/2024' AGREEMENT_NO, '013006572092000' AS BILLING_TO_NPWP_OLD, '0013006572092000' BILLING_TO_NPWP_NEW union all</v>
      </c>
    </row>
    <row r="62" spans="5:66" customFormat="1" x14ac:dyDescent="0.25">
      <c r="E62" t="s">
        <v>420</v>
      </c>
      <c r="AI62" t="s">
        <v>473</v>
      </c>
      <c r="AQ62" t="s">
        <v>474</v>
      </c>
      <c r="BN62" t="str">
        <f t="shared" si="1"/>
        <v>select '0002681/4/08/08/2024' AGREEMENT_NO, '013085097062000' AS BILLING_TO_NPWP_OLD, '0013085097062000' BILLING_TO_NPWP_NEW union all</v>
      </c>
    </row>
    <row r="63" spans="5:66" customFormat="1" x14ac:dyDescent="0.25">
      <c r="E63" t="s">
        <v>421</v>
      </c>
      <c r="AI63" t="s">
        <v>165</v>
      </c>
      <c r="AQ63" t="s">
        <v>174</v>
      </c>
      <c r="BN63" t="str">
        <f t="shared" si="1"/>
        <v>select '0002734/4/01/08/2024' AGREEMENT_NO, '017080169609000' AS BILLING_TO_NPWP_OLD, '0017080169609000' BILLING_TO_NPWP_NEW union all</v>
      </c>
    </row>
    <row r="64" spans="5:66" customFormat="1" x14ac:dyDescent="0.25">
      <c r="E64" t="s">
        <v>422</v>
      </c>
      <c r="AI64" t="s">
        <v>166</v>
      </c>
      <c r="AQ64" t="s">
        <v>175</v>
      </c>
      <c r="BN64" t="str">
        <f t="shared" si="1"/>
        <v>select '0002762/4/38/09/2024' AGREEMENT_NO, '016628489007000' AS BILLING_TO_NPWP_OLD, '0016628489007000' BILLING_TO_NPWP_NEW union all</v>
      </c>
    </row>
    <row r="65" spans="5:66" customFormat="1" x14ac:dyDescent="0.25">
      <c r="E65" t="s">
        <v>423</v>
      </c>
      <c r="AI65" t="s">
        <v>475</v>
      </c>
      <c r="AQ65" t="s">
        <v>476</v>
      </c>
      <c r="BN65" t="str">
        <f t="shared" si="1"/>
        <v>select '0002699/4/08/08/2024' AGREEMENT_NO, '907879282428000' AS BILLING_TO_NPWP_OLD, '0907879282428000' BILLING_TO_NPWP_NEW union all</v>
      </c>
    </row>
    <row r="66" spans="5:66" customFormat="1" x14ac:dyDescent="0.25">
      <c r="E66" t="s">
        <v>424</v>
      </c>
      <c r="AI66" t="s">
        <v>168</v>
      </c>
      <c r="AQ66" t="s">
        <v>177</v>
      </c>
      <c r="BN66" t="str">
        <f t="shared" si="1"/>
        <v>select '0002674/4/10/08/2024' AGREEMENT_NO, '018700237056000' AS BILLING_TO_NPWP_OLD, '0018700237056000' BILLING_TO_NPWP_NEW union all</v>
      </c>
    </row>
    <row r="67" spans="5:66" customFormat="1" x14ac:dyDescent="0.25">
      <c r="E67" t="s">
        <v>425</v>
      </c>
      <c r="AI67" t="s">
        <v>168</v>
      </c>
      <c r="AQ67" t="s">
        <v>177</v>
      </c>
      <c r="BN67" t="str">
        <f t="shared" si="1"/>
        <v>select '0002676/4/10/08/2024' AGREEMENT_NO, '018700237056000' AS BILLING_TO_NPWP_OLD, '0018700237056000' BILLING_TO_NPWP_NEW union all</v>
      </c>
    </row>
    <row r="68" spans="5:66" customFormat="1" x14ac:dyDescent="0.25">
      <c r="E68" t="s">
        <v>426</v>
      </c>
      <c r="AI68" t="s">
        <v>169</v>
      </c>
      <c r="AQ68" t="s">
        <v>178</v>
      </c>
      <c r="BN68" t="str">
        <f t="shared" si="1"/>
        <v>select '0002756/4/10/08/2024' AGREEMENT_NO, '019577758058000' AS BILLING_TO_NPWP_OLD, '0019577758058000' BILLING_TO_NPWP_NEW union all</v>
      </c>
    </row>
    <row r="69" spans="5:66" customFormat="1" x14ac:dyDescent="0.25">
      <c r="E69" t="s">
        <v>427</v>
      </c>
      <c r="AI69" t="s">
        <v>169</v>
      </c>
      <c r="AQ69" t="s">
        <v>178</v>
      </c>
      <c r="BN69" t="str">
        <f t="shared" si="1"/>
        <v>select '0002757/4/10/08/2024' AGREEMENT_NO, '019577758058000' AS BILLING_TO_NPWP_OLD, '0019577758058000' BILLING_TO_NPWP_NEW union all</v>
      </c>
    </row>
    <row r="70" spans="5:66" customFormat="1" x14ac:dyDescent="0.25">
      <c r="E70" t="s">
        <v>428</v>
      </c>
      <c r="AI70" t="s">
        <v>169</v>
      </c>
      <c r="AQ70" t="s">
        <v>178</v>
      </c>
      <c r="BN70" t="str">
        <f t="shared" si="1"/>
        <v>select '0002758/4/10/08/2024' AGREEMENT_NO, '019577758058000' AS BILLING_TO_NPWP_OLD, '0019577758058000' BILLING_TO_NPWP_NEW union all</v>
      </c>
    </row>
    <row r="71" spans="5:66" customFormat="1" x14ac:dyDescent="0.25">
      <c r="E71" t="s">
        <v>429</v>
      </c>
      <c r="AI71" t="s">
        <v>170</v>
      </c>
      <c r="AQ71" t="s">
        <v>179</v>
      </c>
      <c r="BN71" t="str">
        <f t="shared" si="1"/>
        <v>select '0002202/4/10/04/2024' AGREEMENT_NO, '013315965046000' AS BILLING_TO_NPWP_OLD, '0013315965046000' BILLING_TO_NPWP_NEW union all</v>
      </c>
    </row>
    <row r="72" spans="5:66" customFormat="1" x14ac:dyDescent="0.25">
      <c r="E72" t="s">
        <v>430</v>
      </c>
      <c r="AI72" t="s">
        <v>477</v>
      </c>
      <c r="AQ72" t="s">
        <v>478</v>
      </c>
      <c r="BN72" t="str">
        <f t="shared" si="1"/>
        <v>select '0002643/4/38/07/2024' AGREEMENT_NO, '013061346031000' AS BILLING_TO_NPWP_OLD, '0013061346031000' BILLING_TO_NPWP_NEW union all</v>
      </c>
    </row>
    <row r="73" spans="5:66" customFormat="1" x14ac:dyDescent="0.25">
      <c r="E73" t="s">
        <v>431</v>
      </c>
      <c r="AI73" t="s">
        <v>176</v>
      </c>
      <c r="AQ73" t="s">
        <v>215</v>
      </c>
      <c r="BN73" t="str">
        <f t="shared" si="1"/>
        <v>select '0002361/4/08/05/2024' AGREEMENT_NO, '0013040100073000' AS BILLING_TO_NPWP_OLD, '0013132576073000' BILLING_TO_NPWP_NEW union all</v>
      </c>
    </row>
    <row r="74" spans="5:66" customFormat="1" x14ac:dyDescent="0.25">
      <c r="E74" t="s">
        <v>432</v>
      </c>
      <c r="AI74" t="s">
        <v>176</v>
      </c>
      <c r="AQ74" t="s">
        <v>215</v>
      </c>
      <c r="BN74" t="str">
        <f t="shared" si="1"/>
        <v>select '0002362/4/08/05/2024' AGREEMENT_NO, '0013040100073000' AS BILLING_TO_NPWP_OLD, '0013132576073000' BILLING_TO_NPWP_NEW union all</v>
      </c>
    </row>
    <row r="75" spans="5:66" customFormat="1" x14ac:dyDescent="0.25">
      <c r="E75" t="s">
        <v>433</v>
      </c>
      <c r="AI75" t="s">
        <v>214</v>
      </c>
      <c r="AQ75" t="s">
        <v>215</v>
      </c>
      <c r="BN75" t="str">
        <f t="shared" si="1"/>
        <v>select '0002653/4/08/07/2024' AGREEMENT_NO, '013132576073000' AS BILLING_TO_NPWP_OLD, '0013132576073000' BILLING_TO_NPWP_NEW union all</v>
      </c>
    </row>
    <row r="76" spans="5:66" customFormat="1" x14ac:dyDescent="0.25">
      <c r="E76" t="s">
        <v>434</v>
      </c>
      <c r="AI76" t="s">
        <v>214</v>
      </c>
      <c r="AQ76" t="s">
        <v>215</v>
      </c>
      <c r="BN76" t="str">
        <f t="shared" si="1"/>
        <v>select '0002654/4/08/07/2024' AGREEMENT_NO, '013132576073000' AS BILLING_TO_NPWP_OLD, '0013132576073000' BILLING_TO_NPWP_NEW union all</v>
      </c>
    </row>
    <row r="77" spans="5:66" customFormat="1" x14ac:dyDescent="0.25">
      <c r="E77" t="s">
        <v>435</v>
      </c>
      <c r="AI77" t="s">
        <v>214</v>
      </c>
      <c r="AQ77" t="s">
        <v>215</v>
      </c>
      <c r="BN77" t="str">
        <f t="shared" si="1"/>
        <v>select '0002655/4/08/07/2024' AGREEMENT_NO, '013132576073000' AS BILLING_TO_NPWP_OLD, '0013132576073000' BILLING_TO_NPWP_NEW union all</v>
      </c>
    </row>
    <row r="78" spans="5:66" customFormat="1" x14ac:dyDescent="0.25">
      <c r="E78" t="s">
        <v>436</v>
      </c>
      <c r="AI78" t="s">
        <v>214</v>
      </c>
      <c r="AQ78" t="s">
        <v>215</v>
      </c>
      <c r="BN78" t="str">
        <f t="shared" si="1"/>
        <v>select '0002656/4/08/07/2024' AGREEMENT_NO, '013132576073000' AS BILLING_TO_NPWP_OLD, '0013132576073000' BILLING_TO_NPWP_NEW union all</v>
      </c>
    </row>
    <row r="79" spans="5:66" customFormat="1" x14ac:dyDescent="0.25">
      <c r="E79" t="s">
        <v>437</v>
      </c>
      <c r="AI79" t="s">
        <v>479</v>
      </c>
      <c r="AQ79" t="s">
        <v>480</v>
      </c>
      <c r="BN79" t="str">
        <f t="shared" si="1"/>
        <v>select '0002735/4/10/08/2024' AGREEMENT_NO, '736116153504000' AS BILLING_TO_NPWP_OLD, '0736116153504000' BILLING_TO_NPWP_NEW union all</v>
      </c>
    </row>
    <row r="80" spans="5:66" customFormat="1" x14ac:dyDescent="0.25">
      <c r="E80" t="s">
        <v>438</v>
      </c>
      <c r="AI80" t="s">
        <v>481</v>
      </c>
      <c r="AQ80" t="s">
        <v>482</v>
      </c>
      <c r="BN80" t="str">
        <f t="shared" si="1"/>
        <v>select '0002647/4/08/07/2024' AGREEMENT_NO, '032561706021000' AS BILLING_TO_NPWP_OLD, '0032561706021000' BILLING_TO_NPWP_NEW union all</v>
      </c>
    </row>
    <row r="81" spans="5:66" customFormat="1" x14ac:dyDescent="0.25">
      <c r="E81" t="s">
        <v>439</v>
      </c>
      <c r="AI81" t="s">
        <v>201</v>
      </c>
      <c r="AQ81" t="s">
        <v>202</v>
      </c>
      <c r="BN81" t="str">
        <f t="shared" si="1"/>
        <v>select '0002780/4/01/09/2024' AGREEMENT_NO, '857611834067000' AS BILLING_TO_NPWP_OLD, '0857611834067000' BILLING_TO_NPWP_NEW union all</v>
      </c>
    </row>
    <row r="82" spans="5:66" customFormat="1" x14ac:dyDescent="0.25">
      <c r="E82" t="s">
        <v>440</v>
      </c>
      <c r="AI82" t="s">
        <v>201</v>
      </c>
      <c r="AQ82" t="s">
        <v>202</v>
      </c>
      <c r="BN82" t="str">
        <f t="shared" si="1"/>
        <v>select '0002791/4/01/09/2024' AGREEMENT_NO, '857611834067000' AS BILLING_TO_NPWP_OLD, '0857611834067000' BILLING_TO_NPWP_NEW union all</v>
      </c>
    </row>
    <row r="83" spans="5:66" customFormat="1" x14ac:dyDescent="0.25">
      <c r="E83" t="s">
        <v>441</v>
      </c>
      <c r="AI83" t="s">
        <v>201</v>
      </c>
      <c r="AQ83" t="s">
        <v>202</v>
      </c>
      <c r="BN83" t="str">
        <f t="shared" si="1"/>
        <v>select '0002792/4/01/09/2024' AGREEMENT_NO, '857611834067000' AS BILLING_TO_NPWP_OLD, '0857611834067000' BILLING_TO_NPWP_NEW union all</v>
      </c>
    </row>
    <row r="84" spans="5:66" customFormat="1" x14ac:dyDescent="0.25">
      <c r="E84" t="s">
        <v>442</v>
      </c>
      <c r="AI84" t="s">
        <v>201</v>
      </c>
      <c r="AQ84" t="s">
        <v>202</v>
      </c>
      <c r="BN84" t="str">
        <f t="shared" si="1"/>
        <v>select '0002793/4/01/09/2024' AGREEMENT_NO, '857611834067000' AS BILLING_TO_NPWP_OLD, '0857611834067000' BILLING_TO_NPWP_NEW union all</v>
      </c>
    </row>
    <row r="85" spans="5:66" customFormat="1" x14ac:dyDescent="0.25">
      <c r="E85" t="s">
        <v>443</v>
      </c>
      <c r="AI85" t="s">
        <v>201</v>
      </c>
      <c r="AQ85" t="s">
        <v>202</v>
      </c>
      <c r="BN85" t="str">
        <f t="shared" si="1"/>
        <v>select '0002794/4/01/09/2024' AGREEMENT_NO, '857611834067000' AS BILLING_TO_NPWP_OLD, '0857611834067000' BILLING_TO_NPWP_NEW union all</v>
      </c>
    </row>
    <row r="86" spans="5:66" customFormat="1" x14ac:dyDescent="0.25">
      <c r="E86" t="s">
        <v>444</v>
      </c>
      <c r="AI86" t="s">
        <v>201</v>
      </c>
      <c r="AQ86" t="s">
        <v>202</v>
      </c>
      <c r="BN86" t="str">
        <f t="shared" si="1"/>
        <v>select '0002811/4/01/09/2024' AGREEMENT_NO, '857611834067000' AS BILLING_TO_NPWP_OLD, '0857611834067000' BILLING_TO_NPWP_NEW union all</v>
      </c>
    </row>
    <row r="87" spans="5:66" customFormat="1" x14ac:dyDescent="0.25">
      <c r="E87" t="s">
        <v>445</v>
      </c>
      <c r="AI87" t="s">
        <v>201</v>
      </c>
      <c r="AQ87" t="s">
        <v>202</v>
      </c>
      <c r="BN87" t="str">
        <f t="shared" si="1"/>
        <v>select '0002812/4/01/09/2024' AGREEMENT_NO, '857611834067000' AS BILLING_TO_NPWP_OLD, '0857611834067000' BILLING_TO_NPWP_NEW union all</v>
      </c>
    </row>
    <row r="88" spans="5:66" customFormat="1" x14ac:dyDescent="0.25">
      <c r="E88" t="s">
        <v>446</v>
      </c>
      <c r="AI88" t="s">
        <v>201</v>
      </c>
      <c r="AQ88" t="s">
        <v>202</v>
      </c>
      <c r="BN88" t="str">
        <f t="shared" si="1"/>
        <v>select '0002813/4/01/09/2024' AGREEMENT_NO, '857611834067000' AS BILLING_TO_NPWP_OLD, '0857611834067000' BILLING_TO_NPWP_NEW union all</v>
      </c>
    </row>
    <row r="89" spans="5:66" customFormat="1" x14ac:dyDescent="0.25">
      <c r="E89" t="s">
        <v>447</v>
      </c>
      <c r="AI89" t="s">
        <v>201</v>
      </c>
      <c r="AQ89" t="s">
        <v>202</v>
      </c>
      <c r="BN89" t="str">
        <f t="shared" si="1"/>
        <v>select '0002814/4/01/09/2024' AGREEMENT_NO, '857611834067000' AS BILLING_TO_NPWP_OLD, '0857611834067000' BILLING_TO_NPWP_NEW union all</v>
      </c>
    </row>
    <row r="90" spans="5:66" customFormat="1" x14ac:dyDescent="0.25">
      <c r="E90" t="s">
        <v>448</v>
      </c>
      <c r="AI90" t="s">
        <v>201</v>
      </c>
      <c r="AQ90" t="s">
        <v>202</v>
      </c>
      <c r="BN90" t="str">
        <f t="shared" si="1"/>
        <v>select '0002815/4/01/09/2024' AGREEMENT_NO, '857611834067000' AS BILLING_TO_NPWP_OLD, '0857611834067000' BILLING_TO_NPWP_NEW union all</v>
      </c>
    </row>
    <row r="91" spans="5:66" customFormat="1" x14ac:dyDescent="0.25">
      <c r="E91" t="s">
        <v>449</v>
      </c>
      <c r="AI91" t="s">
        <v>201</v>
      </c>
      <c r="AQ91" t="s">
        <v>202</v>
      </c>
      <c r="BN91" t="str">
        <f t="shared" si="1"/>
        <v>select '0002816/4/01/09/2024' AGREEMENT_NO, '857611834067000' AS BILLING_TO_NPWP_OLD, '0857611834067000' BILLING_TO_NPWP_NEW union all</v>
      </c>
    </row>
    <row r="92" spans="5:66" customFormat="1" x14ac:dyDescent="0.25">
      <c r="E92" t="s">
        <v>450</v>
      </c>
      <c r="AI92" t="s">
        <v>201</v>
      </c>
      <c r="AQ92" t="s">
        <v>202</v>
      </c>
      <c r="BN92" t="str">
        <f t="shared" si="1"/>
        <v>select '0002817/4/01/09/2024' AGREEMENT_NO, '857611834067000' AS BILLING_TO_NPWP_OLD, '0857611834067000' BILLING_TO_NPWP_NEW union all</v>
      </c>
    </row>
    <row r="93" spans="5:66" customFormat="1" x14ac:dyDescent="0.25">
      <c r="E93" t="s">
        <v>451</v>
      </c>
      <c r="AI93" t="s">
        <v>201</v>
      </c>
      <c r="AQ93" t="s">
        <v>202</v>
      </c>
      <c r="BN93" t="str">
        <f t="shared" si="1"/>
        <v>select '0002818/4/01/09/2024' AGREEMENT_NO, '857611834067000' AS BILLING_TO_NPWP_OLD, '0857611834067000' BILLING_TO_NPWP_NEW union all</v>
      </c>
    </row>
    <row r="94" spans="5:66" customFormat="1" x14ac:dyDescent="0.25">
      <c r="E94" t="s">
        <v>452</v>
      </c>
      <c r="AI94" t="s">
        <v>201</v>
      </c>
      <c r="AQ94" t="s">
        <v>202</v>
      </c>
      <c r="BN94" t="str">
        <f t="shared" si="1"/>
        <v>select '0002819/4/01/09/2024' AGREEMENT_NO, '857611834067000' AS BILLING_TO_NPWP_OLD, '0857611834067000' BILLING_TO_NPWP_NEW union all</v>
      </c>
    </row>
    <row r="95" spans="5:66" customFormat="1" x14ac:dyDescent="0.25"/>
    <row r="96" spans="5:66" customFormat="1" x14ac:dyDescent="0.25">
      <c r="E96" t="s">
        <v>161</v>
      </c>
      <c r="M96" t="s">
        <v>463</v>
      </c>
      <c r="W96" t="s">
        <v>458</v>
      </c>
      <c r="BN96" t="str">
        <f>"select '" &amp; TRIM(E96) &amp; "' AGREEMENT_NO, '" &amp; TRIM(M96) &amp; "' NPWP_NAME_OLD, '" &amp; TRIM(W96) &amp; "' NPWP_NAME_NEW union all"</f>
        <v>select '0002466/4/08/06/2024' AGREEMENT_NO, 'PT. MERAPI UTAMA PHARMA' NPWP_NAME_OLD, 'PT. DATASCRIP' NPWP_NAME_NEW union all</v>
      </c>
    </row>
    <row r="97" spans="5:52" customFormat="1" x14ac:dyDescent="0.25"/>
    <row r="98" spans="5:52" customFormat="1" x14ac:dyDescent="0.25">
      <c r="E98" s="2" t="s">
        <v>22</v>
      </c>
      <c r="M98" s="2" t="s">
        <v>180</v>
      </c>
      <c r="U98" s="2" t="s">
        <v>181</v>
      </c>
      <c r="AD98" s="2" t="s">
        <v>187</v>
      </c>
      <c r="AM98" s="2" t="s">
        <v>182</v>
      </c>
    </row>
    <row r="99" spans="5:52" customFormat="1" x14ac:dyDescent="0.25">
      <c r="E99" t="s">
        <v>414</v>
      </c>
      <c r="M99" t="s">
        <v>469</v>
      </c>
      <c r="U99" t="s">
        <v>461</v>
      </c>
      <c r="AD99" t="s">
        <v>470</v>
      </c>
      <c r="AM99" t="s">
        <v>462</v>
      </c>
      <c r="AZ99" t="str">
        <f t="shared" ref="AZ99:AZ104" si="2">"update IFINOPL.dbo.AGREEMENT_ASSET set BILLING_TO_NPWP = '" &amp; TRIM(SUBSTITUTE(AD99, "|", "")) &amp; "', NPWP_NAME = '" &amp; TRIM(AM99) &amp; "' where AGREEMENT_NO = replace('" &amp; TRIM(E99) &amp; "', '/', '.');"</f>
        <v>update IFINOPL.dbo.AGREEMENT_ASSET set BILLING_TO_NPWP = '0010000784092000', NPWP_NAME = 'PT. KAO INDONESIA' where AGREEMENT_NO = replace('0002576/4/10/07/2024', '/', '.');</v>
      </c>
    </row>
    <row r="100" spans="5:52" customFormat="1" x14ac:dyDescent="0.25">
      <c r="E100" t="s">
        <v>412</v>
      </c>
      <c r="M100" t="s">
        <v>184</v>
      </c>
      <c r="U100" t="s">
        <v>457</v>
      </c>
      <c r="AD100" t="s">
        <v>176</v>
      </c>
      <c r="AM100" t="s">
        <v>458</v>
      </c>
      <c r="AZ100" t="str">
        <f t="shared" si="2"/>
        <v>update IFINOPL.dbo.AGREEMENT_ASSET set BILLING_TO_NPWP = '0013040100073000', NPWP_NAME = 'PT. DATASCRIP' where AGREEMENT_NO = replace('0002626/4/08/07/2024', '/', '.');</v>
      </c>
    </row>
    <row r="101" spans="5:52" customFormat="1" x14ac:dyDescent="0.25">
      <c r="E101" t="s">
        <v>411</v>
      </c>
      <c r="M101" t="s">
        <v>164</v>
      </c>
      <c r="U101">
        <v>10616316092000</v>
      </c>
      <c r="AD101" t="s">
        <v>173</v>
      </c>
      <c r="AM101" t="s">
        <v>213</v>
      </c>
      <c r="AZ101" t="str">
        <f t="shared" si="2"/>
        <v>update IFINOPL.dbo.AGREEMENT_ASSET set BILLING_TO_NPWP = '0010616316092000', NPWP_NAME = 'PT. NUTRICIA INDONESIA SEJAHTERA' where AGREEMENT_NO = replace('0002630/4/10/07/2024', '/', '.');</v>
      </c>
    </row>
    <row r="102" spans="5:52" customFormat="1" x14ac:dyDescent="0.25">
      <c r="E102" t="s">
        <v>453</v>
      </c>
      <c r="M102" t="s">
        <v>216</v>
      </c>
      <c r="U102" t="s">
        <v>464</v>
      </c>
      <c r="AD102" t="s">
        <v>215</v>
      </c>
      <c r="AM102" t="s">
        <v>463</v>
      </c>
      <c r="AZ102" t="str">
        <f t="shared" si="2"/>
        <v>update IFINOPL.dbo.AGREEMENT_ASSET set BILLING_TO_NPWP = '0013132576073000', NPWP_NAME = 'PT. MERAPI UTAMA PHARMA' where AGREEMENT_NO = replace('0002659/4/08/07/2024', '/', '.');</v>
      </c>
    </row>
    <row r="103" spans="5:52" customFormat="1" x14ac:dyDescent="0.25">
      <c r="E103" t="s">
        <v>413</v>
      </c>
      <c r="M103" t="s">
        <v>467</v>
      </c>
      <c r="U103" t="s">
        <v>459</v>
      </c>
      <c r="AD103" t="s">
        <v>468</v>
      </c>
      <c r="AM103" t="s">
        <v>460</v>
      </c>
      <c r="AZ103" t="str">
        <f t="shared" si="2"/>
        <v>update IFINOPL.dbo.AGREEMENT_ASSET set BILLING_TO_NPWP = '0601015514008000', NPWP_NAME = 'PT. GEMILANG ABADI SASHANA' where AGREEMENT_NO = replace('0002701/4/38/08/2024', '/', '.');</v>
      </c>
    </row>
    <row r="104" spans="5:52" customFormat="1" x14ac:dyDescent="0.25">
      <c r="E104" t="s">
        <v>454</v>
      </c>
      <c r="M104" t="s">
        <v>488</v>
      </c>
      <c r="U104" t="s">
        <v>465</v>
      </c>
      <c r="AD104" t="s">
        <v>484</v>
      </c>
      <c r="AM104" t="s">
        <v>466</v>
      </c>
      <c r="AZ104" t="str">
        <f t="shared" si="2"/>
        <v>update IFINOPL.dbo.AGREEMENT_ASSET set BILLING_TO_NPWP = '0313787830431000', NPWP_NAME = 'PT. SWIF ASIA' where AGREEMENT_NO = replace('0002747/4/10/08/2024', '/', '.');</v>
      </c>
    </row>
    <row r="105" spans="5:52" customFormat="1" x14ac:dyDescent="0.25"/>
    <row r="106" spans="5:52" customFormat="1" x14ac:dyDescent="0.25">
      <c r="E106" s="2" t="s">
        <v>22</v>
      </c>
      <c r="M106" s="2" t="s">
        <v>180</v>
      </c>
      <c r="U106" s="2" t="s">
        <v>187</v>
      </c>
    </row>
    <row r="107" spans="5:52" customFormat="1" x14ac:dyDescent="0.25">
      <c r="E107" t="s">
        <v>416</v>
      </c>
      <c r="M107" t="s">
        <v>163</v>
      </c>
      <c r="U107" t="s">
        <v>172</v>
      </c>
      <c r="AZ107" t="str">
        <f t="shared" ref="AZ107:AZ144" si="3">"update IFINOPL.dbo.AGREEMENT_ASSET set BILLING_TO_NPWP = '" &amp; TRIM(SUBSTITUTE(U107, "|", "")) &amp; "' where AGREEMENT_NO = replace('" &amp; TRIM(E107) &amp; "', '/', '.');"</f>
        <v>update IFINOPL.dbo.AGREEMENT_ASSET set BILLING_TO_NPWP = '0654115625413000' where AGREEMENT_NO = replace('0002047/4/08/03/2024', '/', '.');</v>
      </c>
    </row>
    <row r="108" spans="5:52" customFormat="1" x14ac:dyDescent="0.25">
      <c r="E108" t="s">
        <v>417</v>
      </c>
      <c r="M108" t="s">
        <v>163</v>
      </c>
      <c r="U108" t="s">
        <v>172</v>
      </c>
      <c r="AZ108" t="str">
        <f t="shared" si="3"/>
        <v>update IFINOPL.dbo.AGREEMENT_ASSET set BILLING_TO_NPWP = '0654115625413000' where AGREEMENT_NO = replace('0002158/4/08/04/2024', '/', '.');</v>
      </c>
    </row>
    <row r="109" spans="5:52" customFormat="1" x14ac:dyDescent="0.25">
      <c r="E109" t="s">
        <v>418</v>
      </c>
      <c r="M109" t="s">
        <v>163</v>
      </c>
      <c r="U109" t="s">
        <v>172</v>
      </c>
      <c r="AZ109" t="str">
        <f t="shared" si="3"/>
        <v>update IFINOPL.dbo.AGREEMENT_ASSET set BILLING_TO_NPWP = '0654115625413000' where AGREEMENT_NO = replace('0002159/4/08/04/2024', '/', '.');</v>
      </c>
    </row>
    <row r="110" spans="5:52" customFormat="1" x14ac:dyDescent="0.25">
      <c r="E110" t="s">
        <v>429</v>
      </c>
      <c r="M110" t="s">
        <v>170</v>
      </c>
      <c r="U110" t="s">
        <v>179</v>
      </c>
      <c r="AZ110" t="str">
        <f t="shared" si="3"/>
        <v>update IFINOPL.dbo.AGREEMENT_ASSET set BILLING_TO_NPWP = '0013315965046000' where AGREEMENT_NO = replace('0002202/4/10/04/2024', '/', '.');</v>
      </c>
    </row>
    <row r="111" spans="5:52" customFormat="1" x14ac:dyDescent="0.25">
      <c r="E111" t="s">
        <v>431</v>
      </c>
      <c r="M111" t="s">
        <v>176</v>
      </c>
      <c r="U111" t="s">
        <v>215</v>
      </c>
      <c r="AZ111" t="str">
        <f t="shared" si="3"/>
        <v>update IFINOPL.dbo.AGREEMENT_ASSET set BILLING_TO_NPWP = '0013132576073000' where AGREEMENT_NO = replace('0002361/4/08/05/2024', '/', '.');</v>
      </c>
    </row>
    <row r="112" spans="5:52" customFormat="1" x14ac:dyDescent="0.25">
      <c r="E112" t="s">
        <v>432</v>
      </c>
      <c r="M112" t="s">
        <v>176</v>
      </c>
      <c r="U112" t="s">
        <v>215</v>
      </c>
      <c r="AZ112" t="str">
        <f t="shared" si="3"/>
        <v>update IFINOPL.dbo.AGREEMENT_ASSET set BILLING_TO_NPWP = '0013132576073000' where AGREEMENT_NO = replace('0002362/4/08/05/2024', '/', '.');</v>
      </c>
    </row>
    <row r="113" spans="5:52" customFormat="1" x14ac:dyDescent="0.25">
      <c r="E113" t="s">
        <v>430</v>
      </c>
      <c r="M113" t="s">
        <v>489</v>
      </c>
      <c r="U113" t="s">
        <v>478</v>
      </c>
      <c r="AZ113" t="str">
        <f t="shared" si="3"/>
        <v>update IFINOPL.dbo.AGREEMENT_ASSET set BILLING_TO_NPWP = '0013061346031000' where AGREEMENT_NO = replace('0002643/4/38/07/2024', '/', '.');</v>
      </c>
    </row>
    <row r="114" spans="5:52" customFormat="1" x14ac:dyDescent="0.25">
      <c r="E114" t="s">
        <v>438</v>
      </c>
      <c r="M114" t="s">
        <v>481</v>
      </c>
      <c r="U114" t="s">
        <v>482</v>
      </c>
      <c r="AZ114" t="str">
        <f t="shared" si="3"/>
        <v>update IFINOPL.dbo.AGREEMENT_ASSET set BILLING_TO_NPWP = '0032561706021000' where AGREEMENT_NO = replace('0002647/4/08/07/2024', '/', '.');</v>
      </c>
    </row>
    <row r="115" spans="5:52" customFormat="1" x14ac:dyDescent="0.25">
      <c r="E115" t="s">
        <v>415</v>
      </c>
      <c r="M115" t="s">
        <v>471</v>
      </c>
      <c r="U115" t="s">
        <v>472</v>
      </c>
      <c r="AZ115" t="str">
        <f t="shared" si="3"/>
        <v>update IFINOPL.dbo.AGREEMENT_ASSET set BILLING_TO_NPWP = '0021836143017000' where AGREEMENT_NO = replace('0002648/4/10/07/2024', '/', '.');</v>
      </c>
    </row>
    <row r="116" spans="5:52" customFormat="1" x14ac:dyDescent="0.25">
      <c r="E116" t="s">
        <v>433</v>
      </c>
      <c r="M116" t="s">
        <v>216</v>
      </c>
      <c r="U116" t="s">
        <v>215</v>
      </c>
      <c r="AZ116" t="str">
        <f t="shared" si="3"/>
        <v>update IFINOPL.dbo.AGREEMENT_ASSET set BILLING_TO_NPWP = '0013132576073000' where AGREEMENT_NO = replace('0002653/4/08/07/2024', '/', '.');</v>
      </c>
    </row>
    <row r="117" spans="5:52" customFormat="1" x14ac:dyDescent="0.25">
      <c r="E117" t="s">
        <v>434</v>
      </c>
      <c r="M117" t="s">
        <v>216</v>
      </c>
      <c r="U117" t="s">
        <v>215</v>
      </c>
      <c r="AZ117" t="str">
        <f t="shared" si="3"/>
        <v>update IFINOPL.dbo.AGREEMENT_ASSET set BILLING_TO_NPWP = '0013132576073000' where AGREEMENT_NO = replace('0002654/4/08/07/2024', '/', '.');</v>
      </c>
    </row>
    <row r="118" spans="5:52" customFormat="1" x14ac:dyDescent="0.25">
      <c r="E118" t="s">
        <v>435</v>
      </c>
      <c r="M118" t="s">
        <v>216</v>
      </c>
      <c r="U118" t="s">
        <v>215</v>
      </c>
      <c r="AZ118" t="str">
        <f t="shared" si="3"/>
        <v>update IFINOPL.dbo.AGREEMENT_ASSET set BILLING_TO_NPWP = '0013132576073000' where AGREEMENT_NO = replace('0002655/4/08/07/2024', '/', '.');</v>
      </c>
    </row>
    <row r="119" spans="5:52" customFormat="1" x14ac:dyDescent="0.25">
      <c r="E119" t="s">
        <v>436</v>
      </c>
      <c r="M119" t="s">
        <v>216</v>
      </c>
      <c r="U119" t="s">
        <v>215</v>
      </c>
      <c r="AZ119" t="str">
        <f t="shared" si="3"/>
        <v>update IFINOPL.dbo.AGREEMENT_ASSET set BILLING_TO_NPWP = '0013132576073000' where AGREEMENT_NO = replace('0002656/4/08/07/2024', '/', '.');</v>
      </c>
    </row>
    <row r="120" spans="5:52" customFormat="1" x14ac:dyDescent="0.25">
      <c r="E120" t="s">
        <v>424</v>
      </c>
      <c r="M120" t="s">
        <v>168</v>
      </c>
      <c r="U120" t="s">
        <v>177</v>
      </c>
      <c r="AZ120" t="str">
        <f t="shared" si="3"/>
        <v>update IFINOPL.dbo.AGREEMENT_ASSET set BILLING_TO_NPWP = '0018700237056000' where AGREEMENT_NO = replace('0002674/4/10/08/2024', '/', '.');</v>
      </c>
    </row>
    <row r="121" spans="5:52" customFormat="1" x14ac:dyDescent="0.25">
      <c r="E121" t="s">
        <v>425</v>
      </c>
      <c r="M121" t="s">
        <v>168</v>
      </c>
      <c r="U121" t="s">
        <v>177</v>
      </c>
      <c r="AZ121" t="str">
        <f t="shared" si="3"/>
        <v>update IFINOPL.dbo.AGREEMENT_ASSET set BILLING_TO_NPWP = '0018700237056000' where AGREEMENT_NO = replace('0002676/4/10/08/2024', '/', '.');</v>
      </c>
    </row>
    <row r="122" spans="5:52" customFormat="1" x14ac:dyDescent="0.25">
      <c r="E122" t="s">
        <v>420</v>
      </c>
      <c r="M122" t="s">
        <v>473</v>
      </c>
      <c r="U122" t="s">
        <v>474</v>
      </c>
      <c r="AZ122" t="str">
        <f t="shared" si="3"/>
        <v>update IFINOPL.dbo.AGREEMENT_ASSET set BILLING_TO_NPWP = '0013085097062000' where AGREEMENT_NO = replace('0002681/4/08/08/2024', '/', '.');</v>
      </c>
    </row>
    <row r="123" spans="5:52" customFormat="1" x14ac:dyDescent="0.25">
      <c r="E123" t="s">
        <v>423</v>
      </c>
      <c r="M123" t="s">
        <v>475</v>
      </c>
      <c r="U123" t="s">
        <v>476</v>
      </c>
      <c r="AZ123" t="str">
        <f t="shared" si="3"/>
        <v>update IFINOPL.dbo.AGREEMENT_ASSET set BILLING_TO_NPWP = '0907879282428000' where AGREEMENT_NO = replace('0002699/4/08/08/2024', '/', '.');</v>
      </c>
    </row>
    <row r="124" spans="5:52" customFormat="1" x14ac:dyDescent="0.25">
      <c r="E124" t="s">
        <v>421</v>
      </c>
      <c r="M124" t="s">
        <v>183</v>
      </c>
      <c r="U124" t="s">
        <v>174</v>
      </c>
      <c r="AZ124" t="str">
        <f t="shared" si="3"/>
        <v>update IFINOPL.dbo.AGREEMENT_ASSET set BILLING_TO_NPWP = '0017080169609000' where AGREEMENT_NO = replace('0002734/4/01/08/2024', '/', '.');</v>
      </c>
    </row>
    <row r="125" spans="5:52" customFormat="1" x14ac:dyDescent="0.25">
      <c r="E125" t="s">
        <v>437</v>
      </c>
      <c r="M125" t="s">
        <v>490</v>
      </c>
      <c r="U125" t="s">
        <v>480</v>
      </c>
      <c r="AZ125" t="str">
        <f t="shared" si="3"/>
        <v>update IFINOPL.dbo.AGREEMENT_ASSET set BILLING_TO_NPWP = '0736116153504000' where AGREEMENT_NO = replace('0002735/4/10/08/2024', '/', '.');</v>
      </c>
    </row>
    <row r="126" spans="5:52" customFormat="1" x14ac:dyDescent="0.25">
      <c r="E126" t="s">
        <v>419</v>
      </c>
      <c r="M126" t="s">
        <v>199</v>
      </c>
      <c r="U126" t="s">
        <v>200</v>
      </c>
      <c r="AZ126" t="str">
        <f t="shared" si="3"/>
        <v>update IFINOPL.dbo.AGREEMENT_ASSET set BILLING_TO_NPWP = '0013006572092000' where AGREEMENT_NO = replace('0002752/4/08/08/2024', '/', '.');</v>
      </c>
    </row>
    <row r="127" spans="5:52" customFormat="1" x14ac:dyDescent="0.25">
      <c r="E127" t="s">
        <v>426</v>
      </c>
      <c r="M127" t="s">
        <v>185</v>
      </c>
      <c r="U127" t="s">
        <v>178</v>
      </c>
      <c r="AZ127" t="str">
        <f t="shared" si="3"/>
        <v>update IFINOPL.dbo.AGREEMENT_ASSET set BILLING_TO_NPWP = '0019577758058000' where AGREEMENT_NO = replace('0002756/4/10/08/2024', '/', '.');</v>
      </c>
    </row>
    <row r="128" spans="5:52" customFormat="1" x14ac:dyDescent="0.25">
      <c r="E128" t="s">
        <v>427</v>
      </c>
      <c r="M128" t="s">
        <v>185</v>
      </c>
      <c r="U128" t="s">
        <v>178</v>
      </c>
      <c r="AZ128" t="str">
        <f t="shared" si="3"/>
        <v>update IFINOPL.dbo.AGREEMENT_ASSET set BILLING_TO_NPWP = '0019577758058000' where AGREEMENT_NO = replace('0002757/4/10/08/2024', '/', '.');</v>
      </c>
    </row>
    <row r="129" spans="5:52" customFormat="1" x14ac:dyDescent="0.25">
      <c r="E129" t="s">
        <v>428</v>
      </c>
      <c r="M129" t="s">
        <v>185</v>
      </c>
      <c r="U129" t="s">
        <v>178</v>
      </c>
      <c r="AZ129" t="str">
        <f t="shared" si="3"/>
        <v>update IFINOPL.dbo.AGREEMENT_ASSET set BILLING_TO_NPWP = '0019577758058000' where AGREEMENT_NO = replace('0002758/4/10/08/2024', '/', '.');</v>
      </c>
    </row>
    <row r="130" spans="5:52" customFormat="1" x14ac:dyDescent="0.25">
      <c r="E130" t="s">
        <v>422</v>
      </c>
      <c r="M130" t="s">
        <v>186</v>
      </c>
      <c r="U130" t="s">
        <v>175</v>
      </c>
      <c r="AZ130" t="str">
        <f t="shared" si="3"/>
        <v>update IFINOPL.dbo.AGREEMENT_ASSET set BILLING_TO_NPWP = '0016628489007000' where AGREEMENT_NO = replace('0002762/4/38/09/2024', '/', '.');</v>
      </c>
    </row>
    <row r="131" spans="5:52" customFormat="1" x14ac:dyDescent="0.25">
      <c r="E131" t="s">
        <v>439</v>
      </c>
      <c r="M131" t="s">
        <v>201</v>
      </c>
      <c r="U131" t="s">
        <v>202</v>
      </c>
      <c r="AZ131" t="str">
        <f t="shared" si="3"/>
        <v>update IFINOPL.dbo.AGREEMENT_ASSET set BILLING_TO_NPWP = '0857611834067000' where AGREEMENT_NO = replace('0002780/4/01/09/2024', '/', '.');</v>
      </c>
    </row>
    <row r="132" spans="5:52" customFormat="1" x14ac:dyDescent="0.25">
      <c r="E132" t="s">
        <v>440</v>
      </c>
      <c r="M132" t="s">
        <v>201</v>
      </c>
      <c r="U132" t="s">
        <v>202</v>
      </c>
      <c r="AZ132" t="str">
        <f t="shared" si="3"/>
        <v>update IFINOPL.dbo.AGREEMENT_ASSET set BILLING_TO_NPWP = '0857611834067000' where AGREEMENT_NO = replace('0002791/4/01/09/2024', '/', '.');</v>
      </c>
    </row>
    <row r="133" spans="5:52" customFormat="1" x14ac:dyDescent="0.25">
      <c r="E133" t="s">
        <v>441</v>
      </c>
      <c r="M133" t="s">
        <v>201</v>
      </c>
      <c r="U133" t="s">
        <v>202</v>
      </c>
      <c r="AZ133" t="str">
        <f t="shared" si="3"/>
        <v>update IFINOPL.dbo.AGREEMENT_ASSET set BILLING_TO_NPWP = '0857611834067000' where AGREEMENT_NO = replace('0002792/4/01/09/2024', '/', '.');</v>
      </c>
    </row>
    <row r="134" spans="5:52" customFormat="1" x14ac:dyDescent="0.25">
      <c r="E134" t="s">
        <v>442</v>
      </c>
      <c r="M134" t="s">
        <v>201</v>
      </c>
      <c r="U134" t="s">
        <v>202</v>
      </c>
      <c r="AZ134" t="str">
        <f t="shared" si="3"/>
        <v>update IFINOPL.dbo.AGREEMENT_ASSET set BILLING_TO_NPWP = '0857611834067000' where AGREEMENT_NO = replace('0002793/4/01/09/2024', '/', '.');</v>
      </c>
    </row>
    <row r="135" spans="5:52" customFormat="1" x14ac:dyDescent="0.25">
      <c r="E135" t="s">
        <v>443</v>
      </c>
      <c r="M135" t="s">
        <v>201</v>
      </c>
      <c r="U135" t="s">
        <v>202</v>
      </c>
      <c r="AZ135" t="str">
        <f t="shared" si="3"/>
        <v>update IFINOPL.dbo.AGREEMENT_ASSET set BILLING_TO_NPWP = '0857611834067000' where AGREEMENT_NO = replace('0002794/4/01/09/2024', '/', '.');</v>
      </c>
    </row>
    <row r="136" spans="5:52" customFormat="1" x14ac:dyDescent="0.25">
      <c r="E136" t="s">
        <v>444</v>
      </c>
      <c r="M136" t="s">
        <v>201</v>
      </c>
      <c r="U136" t="s">
        <v>202</v>
      </c>
      <c r="AZ136" t="str">
        <f t="shared" si="3"/>
        <v>update IFINOPL.dbo.AGREEMENT_ASSET set BILLING_TO_NPWP = '0857611834067000' where AGREEMENT_NO = replace('0002811/4/01/09/2024', '/', '.');</v>
      </c>
    </row>
    <row r="137" spans="5:52" customFormat="1" x14ac:dyDescent="0.25">
      <c r="E137" t="s">
        <v>445</v>
      </c>
      <c r="M137" t="s">
        <v>201</v>
      </c>
      <c r="U137" t="s">
        <v>202</v>
      </c>
      <c r="AZ137" t="str">
        <f t="shared" si="3"/>
        <v>update IFINOPL.dbo.AGREEMENT_ASSET set BILLING_TO_NPWP = '0857611834067000' where AGREEMENT_NO = replace('0002812/4/01/09/2024', '/', '.');</v>
      </c>
    </row>
    <row r="138" spans="5:52" customFormat="1" x14ac:dyDescent="0.25">
      <c r="E138" t="s">
        <v>446</v>
      </c>
      <c r="M138" t="s">
        <v>201</v>
      </c>
      <c r="U138" t="s">
        <v>202</v>
      </c>
      <c r="AZ138" t="str">
        <f t="shared" si="3"/>
        <v>update IFINOPL.dbo.AGREEMENT_ASSET set BILLING_TO_NPWP = '0857611834067000' where AGREEMENT_NO = replace('0002813/4/01/09/2024', '/', '.');</v>
      </c>
    </row>
    <row r="139" spans="5:52" customFormat="1" x14ac:dyDescent="0.25">
      <c r="E139" t="s">
        <v>447</v>
      </c>
      <c r="M139" t="s">
        <v>201</v>
      </c>
      <c r="U139" t="s">
        <v>202</v>
      </c>
      <c r="AZ139" t="str">
        <f t="shared" si="3"/>
        <v>update IFINOPL.dbo.AGREEMENT_ASSET set BILLING_TO_NPWP = '0857611834067000' where AGREEMENT_NO = replace('0002814/4/01/09/2024', '/', '.');</v>
      </c>
    </row>
    <row r="140" spans="5:52" customFormat="1" x14ac:dyDescent="0.25">
      <c r="E140" t="s">
        <v>448</v>
      </c>
      <c r="M140" t="s">
        <v>201</v>
      </c>
      <c r="U140" t="s">
        <v>202</v>
      </c>
      <c r="AZ140" t="str">
        <f t="shared" si="3"/>
        <v>update IFINOPL.dbo.AGREEMENT_ASSET set BILLING_TO_NPWP = '0857611834067000' where AGREEMENT_NO = replace('0002815/4/01/09/2024', '/', '.');</v>
      </c>
    </row>
    <row r="141" spans="5:52" customFormat="1" x14ac:dyDescent="0.25">
      <c r="E141" t="s">
        <v>449</v>
      </c>
      <c r="M141" t="s">
        <v>201</v>
      </c>
      <c r="U141" t="s">
        <v>202</v>
      </c>
      <c r="AZ141" t="str">
        <f t="shared" si="3"/>
        <v>update IFINOPL.dbo.AGREEMENT_ASSET set BILLING_TO_NPWP = '0857611834067000' where AGREEMENT_NO = replace('0002816/4/01/09/2024', '/', '.');</v>
      </c>
    </row>
    <row r="142" spans="5:52" customFormat="1" x14ac:dyDescent="0.25">
      <c r="E142" t="s">
        <v>450</v>
      </c>
      <c r="M142" t="s">
        <v>201</v>
      </c>
      <c r="U142" t="s">
        <v>202</v>
      </c>
      <c r="AZ142" t="str">
        <f t="shared" si="3"/>
        <v>update IFINOPL.dbo.AGREEMENT_ASSET set BILLING_TO_NPWP = '0857611834067000' where AGREEMENT_NO = replace('0002817/4/01/09/2024', '/', '.');</v>
      </c>
    </row>
    <row r="143" spans="5:52" customFormat="1" x14ac:dyDescent="0.25">
      <c r="E143" t="s">
        <v>451</v>
      </c>
      <c r="M143" t="s">
        <v>201</v>
      </c>
      <c r="U143" t="s">
        <v>202</v>
      </c>
      <c r="AZ143" t="str">
        <f t="shared" si="3"/>
        <v>update IFINOPL.dbo.AGREEMENT_ASSET set BILLING_TO_NPWP = '0857611834067000' where AGREEMENT_NO = replace('0002818/4/01/09/2024', '/', '.');</v>
      </c>
    </row>
    <row r="144" spans="5:52" customFormat="1" x14ac:dyDescent="0.25">
      <c r="E144" t="s">
        <v>452</v>
      </c>
      <c r="M144" t="s">
        <v>201</v>
      </c>
      <c r="U144" t="s">
        <v>202</v>
      </c>
      <c r="AZ144" t="str">
        <f t="shared" si="3"/>
        <v>update IFINOPL.dbo.AGREEMENT_ASSET set BILLING_TO_NPWP = '0857611834067000' where AGREEMENT_NO = replace('0002819/4/01/09/2024', '/', '.');</v>
      </c>
    </row>
    <row r="145" spans="5:52" customFormat="1" x14ac:dyDescent="0.25"/>
    <row r="146" spans="5:52" customFormat="1" x14ac:dyDescent="0.25">
      <c r="E146" s="2" t="s">
        <v>22</v>
      </c>
      <c r="M146" s="2" t="s">
        <v>181</v>
      </c>
      <c r="U146" s="2" t="s">
        <v>182</v>
      </c>
    </row>
    <row r="147" spans="5:52" customFormat="1" x14ac:dyDescent="0.25">
      <c r="E147" t="s">
        <v>161</v>
      </c>
      <c r="M147" t="s">
        <v>463</v>
      </c>
      <c r="U147" t="s">
        <v>458</v>
      </c>
      <c r="AZ147" t="str">
        <f>"update IFINOPL.dbo.AGREEMENT_ASSET set NPWP_NAME = '" &amp; TRIM(SUBSTITUTE(U147, "|", "")) &amp; "' where AGREEMENT_NO = replace('" &amp; TRIM(E147) &amp; "', '/', '.');"</f>
        <v>update IFINOPL.dbo.AGREEMENT_ASSET set NPWP_NAME = 'PT. DATASCRIP' where AGREEMENT_NO = replace('0002466/4/08/06/2024', '/', '.');</v>
      </c>
    </row>
    <row r="148" spans="5:52" customFormat="1" x14ac:dyDescent="0.25"/>
    <row r="149" spans="5:52" customFormat="1" x14ac:dyDescent="0.25">
      <c r="E149" s="13" t="s">
        <v>491</v>
      </c>
    </row>
    <row r="150" spans="5:52" customFormat="1" x14ac:dyDescent="0.25">
      <c r="E150" t="s">
        <v>492</v>
      </c>
    </row>
    <row r="151" spans="5:52" customFormat="1" x14ac:dyDescent="0.25"/>
    <row r="152" spans="5:52" customFormat="1" x14ac:dyDescent="0.25"/>
    <row r="153" spans="5:52" customFormat="1" x14ac:dyDescent="0.25"/>
    <row r="154" spans="5:52" customFormat="1" x14ac:dyDescent="0.25"/>
    <row r="155" spans="5:52" customFormat="1" x14ac:dyDescent="0.25"/>
    <row r="156" spans="5:52" customFormat="1" x14ac:dyDescent="0.25"/>
    <row r="157" spans="5:52" customFormat="1" x14ac:dyDescent="0.25"/>
    <row r="165" spans="3:5" x14ac:dyDescent="0.25">
      <c r="C165" s="12">
        <v>0</v>
      </c>
      <c r="E165" s="1" t="s">
        <v>366</v>
      </c>
    </row>
    <row r="166" spans="3:5" x14ac:dyDescent="0.25">
      <c r="E166" s="3" t="s">
        <v>365</v>
      </c>
    </row>
    <row r="167" spans="3:5" x14ac:dyDescent="0.25">
      <c r="E167" s="1" t="s">
        <v>367</v>
      </c>
    </row>
    <row r="168" spans="3:5" x14ac:dyDescent="0.25">
      <c r="E168" s="3" t="s">
        <v>69</v>
      </c>
    </row>
    <row r="171" spans="3:5" x14ac:dyDescent="0.25">
      <c r="E171" s="23" t="s">
        <v>74</v>
      </c>
    </row>
    <row r="172" spans="3:5" x14ac:dyDescent="0.25">
      <c r="E172" s="3" t="s">
        <v>94</v>
      </c>
    </row>
    <row r="174" spans="3:5" x14ac:dyDescent="0.25">
      <c r="E174" s="23" t="s">
        <v>96</v>
      </c>
    </row>
    <row r="175" spans="3:5" x14ac:dyDescent="0.25">
      <c r="E175" s="3" t="s">
        <v>95</v>
      </c>
    </row>
    <row r="177" spans="5:35" x14ac:dyDescent="0.25">
      <c r="E177" s="23" t="s">
        <v>97</v>
      </c>
    </row>
    <row r="178" spans="5:35" x14ac:dyDescent="0.25">
      <c r="E178" s="3" t="s">
        <v>368</v>
      </c>
    </row>
    <row r="180" spans="5:35" x14ac:dyDescent="0.25">
      <c r="E180" s="23" t="s">
        <v>50</v>
      </c>
    </row>
    <row r="181" spans="5:35" x14ac:dyDescent="0.25">
      <c r="E181" s="3" t="s">
        <v>379</v>
      </c>
      <c r="AI181" s="1" t="s">
        <v>380</v>
      </c>
    </row>
    <row r="183" spans="5:35" x14ac:dyDescent="0.25">
      <c r="E183" s="23" t="s">
        <v>51</v>
      </c>
    </row>
    <row r="184" spans="5:35" x14ac:dyDescent="0.25">
      <c r="E184" s="3" t="s">
        <v>369</v>
      </c>
    </row>
    <row r="186" spans="5:35" x14ac:dyDescent="0.25">
      <c r="E186" s="23" t="s">
        <v>53</v>
      </c>
    </row>
    <row r="187" spans="5:35" x14ac:dyDescent="0.25">
      <c r="E187" s="3" t="s">
        <v>370</v>
      </c>
      <c r="Z187" s="1" t="s">
        <v>383</v>
      </c>
    </row>
    <row r="188" spans="5:35" x14ac:dyDescent="0.25">
      <c r="E188" s="3" t="s">
        <v>371</v>
      </c>
      <c r="Z188" s="1" t="s">
        <v>389</v>
      </c>
    </row>
    <row r="189" spans="5:35" x14ac:dyDescent="0.25">
      <c r="E189" s="3" t="s">
        <v>372</v>
      </c>
      <c r="Z189" s="1" t="s">
        <v>392</v>
      </c>
    </row>
    <row r="190" spans="5:35" x14ac:dyDescent="0.25">
      <c r="E190" s="3" t="s">
        <v>373</v>
      </c>
      <c r="Z190" s="1" t="s">
        <v>395</v>
      </c>
    </row>
    <row r="192" spans="5:35" x14ac:dyDescent="0.25">
      <c r="E192" s="23" t="s">
        <v>52</v>
      </c>
    </row>
    <row r="193" spans="5:44" x14ac:dyDescent="0.25">
      <c r="E193" s="3" t="s">
        <v>374</v>
      </c>
      <c r="Z193" s="1" t="s">
        <v>405</v>
      </c>
    </row>
    <row r="194" spans="5:44" x14ac:dyDescent="0.25">
      <c r="E194" s="3" t="s">
        <v>375</v>
      </c>
      <c r="Z194" s="1" t="s">
        <v>406</v>
      </c>
    </row>
    <row r="195" spans="5:44" x14ac:dyDescent="0.25">
      <c r="E195" s="3" t="s">
        <v>376</v>
      </c>
      <c r="Z195" s="1" t="s">
        <v>407</v>
      </c>
    </row>
    <row r="196" spans="5:44" x14ac:dyDescent="0.25">
      <c r="E196" s="3" t="s">
        <v>377</v>
      </c>
      <c r="Z196" s="1" t="s">
        <v>408</v>
      </c>
    </row>
    <row r="198" spans="5:44" x14ac:dyDescent="0.25">
      <c r="E198" s="6" t="s">
        <v>1</v>
      </c>
      <c r="F198" s="7"/>
      <c r="G198" s="7"/>
      <c r="H198" s="7"/>
      <c r="I198" s="7"/>
      <c r="J198" s="7"/>
      <c r="K198" s="7"/>
      <c r="L198" s="7"/>
      <c r="M198" s="7"/>
      <c r="N198" s="7"/>
      <c r="O198" s="7"/>
      <c r="P198" s="7"/>
      <c r="Q198" s="7"/>
      <c r="R198" s="7"/>
      <c r="S198" s="7"/>
      <c r="T198" s="7"/>
      <c r="U198" s="7"/>
      <c r="V198" s="7"/>
      <c r="W198" s="7"/>
      <c r="X198" s="7"/>
      <c r="Y198" s="7"/>
      <c r="Z198" s="7"/>
      <c r="AA198" s="7"/>
      <c r="AB198" s="7"/>
      <c r="AC198" s="7"/>
      <c r="AD198" s="7"/>
      <c r="AE198" s="7"/>
      <c r="AF198" s="7"/>
      <c r="AG198" s="7"/>
    </row>
    <row r="199" spans="5:44" x14ac:dyDescent="0.25">
      <c r="E199" s="6" t="s">
        <v>75</v>
      </c>
      <c r="F199" s="7"/>
      <c r="G199" s="7"/>
      <c r="H199" s="7"/>
      <c r="I199" s="7"/>
      <c r="J199" s="7"/>
      <c r="K199" s="7"/>
      <c r="L199" s="7"/>
      <c r="M199" s="7"/>
      <c r="N199" s="7"/>
      <c r="O199" s="7"/>
      <c r="P199" s="7"/>
      <c r="Q199" s="7"/>
      <c r="R199" s="7"/>
      <c r="S199" s="7"/>
      <c r="T199" s="7"/>
      <c r="U199" s="7"/>
      <c r="V199" s="7"/>
      <c r="W199" s="7"/>
      <c r="X199" s="7"/>
      <c r="Y199" s="7"/>
      <c r="Z199" s="7"/>
      <c r="AA199" s="7"/>
      <c r="AB199" s="7"/>
      <c r="AC199" s="7"/>
      <c r="AD199" s="7"/>
      <c r="AE199" s="7"/>
      <c r="AF199" s="7"/>
      <c r="AG199" s="7"/>
    </row>
    <row r="200" spans="5:44" x14ac:dyDescent="0.25">
      <c r="E200" s="6" t="s">
        <v>403</v>
      </c>
      <c r="F200" s="7"/>
      <c r="G200" s="7"/>
      <c r="H200" s="7"/>
      <c r="I200" s="7"/>
      <c r="J200" s="7"/>
      <c r="K200" s="7"/>
      <c r="L200" s="7"/>
      <c r="M200" s="7"/>
      <c r="N200" s="7"/>
      <c r="O200" s="7"/>
      <c r="P200" s="7"/>
      <c r="Q200" s="7"/>
      <c r="R200" s="7"/>
      <c r="S200" s="7"/>
      <c r="T200" s="7"/>
      <c r="U200" s="7"/>
      <c r="V200" s="7"/>
      <c r="W200" s="7"/>
      <c r="X200" s="7"/>
      <c r="Y200" s="7"/>
      <c r="Z200" s="7"/>
      <c r="AA200" s="7"/>
      <c r="AB200" s="7"/>
      <c r="AC200" s="7"/>
      <c r="AD200" s="7"/>
      <c r="AE200" s="7"/>
      <c r="AF200" s="7"/>
      <c r="AG200" s="7"/>
    </row>
    <row r="201" spans="5:44" x14ac:dyDescent="0.25">
      <c r="E201" s="6" t="s">
        <v>404</v>
      </c>
      <c r="F201" s="7"/>
      <c r="G201" s="7"/>
      <c r="H201" s="7"/>
      <c r="I201" s="7"/>
      <c r="J201" s="7"/>
      <c r="K201" s="7"/>
      <c r="L201" s="7"/>
      <c r="M201" s="7"/>
      <c r="N201" s="7"/>
      <c r="O201" s="7"/>
      <c r="P201" s="7"/>
      <c r="Q201" s="7"/>
      <c r="R201" s="7"/>
      <c r="S201" s="7"/>
      <c r="T201" s="7"/>
      <c r="U201" s="7"/>
      <c r="V201" s="7"/>
      <c r="W201" s="7"/>
      <c r="X201" s="7"/>
      <c r="Y201" s="7"/>
      <c r="Z201" s="7"/>
      <c r="AA201" s="7"/>
      <c r="AB201" s="7"/>
      <c r="AC201" s="7"/>
      <c r="AD201" s="7"/>
      <c r="AE201" s="7"/>
      <c r="AF201" s="7"/>
      <c r="AG201" s="7"/>
    </row>
    <row r="202" spans="5:44" x14ac:dyDescent="0.25">
      <c r="E202" s="6" t="s">
        <v>16</v>
      </c>
      <c r="F202" s="7"/>
      <c r="G202" s="7"/>
      <c r="H202" s="7"/>
      <c r="I202" s="7"/>
      <c r="J202" s="7"/>
      <c r="K202" s="7"/>
      <c r="L202" s="7"/>
      <c r="M202" s="7"/>
      <c r="N202" s="7"/>
      <c r="O202" s="7"/>
      <c r="P202" s="7"/>
      <c r="Q202" s="7"/>
      <c r="R202" s="7"/>
      <c r="S202" s="7"/>
      <c r="T202" s="7"/>
      <c r="U202" s="7"/>
      <c r="V202" s="7"/>
      <c r="W202" s="7"/>
      <c r="X202" s="7"/>
      <c r="Y202" s="7"/>
      <c r="Z202" s="7"/>
      <c r="AA202" s="7"/>
      <c r="AB202" s="7"/>
      <c r="AC202" s="7"/>
      <c r="AD202" s="7"/>
      <c r="AE202" s="7"/>
      <c r="AF202" s="7"/>
      <c r="AG202" s="7"/>
    </row>
    <row r="203" spans="5:44" x14ac:dyDescent="0.25">
      <c r="E203" s="6" t="s">
        <v>72</v>
      </c>
      <c r="F203" s="7"/>
      <c r="G203" s="7"/>
      <c r="H203" s="7"/>
      <c r="I203" s="7"/>
      <c r="J203" s="7"/>
      <c r="K203" s="7"/>
      <c r="L203" s="7"/>
      <c r="M203" s="7"/>
      <c r="N203" s="7"/>
      <c r="O203" s="7"/>
      <c r="P203" s="7"/>
      <c r="Q203" s="7"/>
      <c r="R203" s="7"/>
      <c r="S203" s="7"/>
      <c r="T203" s="7"/>
      <c r="U203" s="7"/>
      <c r="V203" s="7"/>
      <c r="W203" s="7"/>
      <c r="X203" s="7"/>
      <c r="Y203" s="7"/>
      <c r="Z203" s="7"/>
      <c r="AA203" s="7"/>
      <c r="AB203" s="7"/>
      <c r="AC203" s="7"/>
      <c r="AD203" s="7"/>
      <c r="AE203" s="7"/>
      <c r="AF203" s="7"/>
      <c r="AG203" s="7"/>
    </row>
    <row r="204" spans="5:44" x14ac:dyDescent="0.25">
      <c r="E204" s="6" t="s">
        <v>400</v>
      </c>
      <c r="F204" s="7"/>
      <c r="G204" s="7"/>
      <c r="H204" s="7"/>
      <c r="I204" s="7"/>
      <c r="J204" s="7"/>
      <c r="K204" s="7"/>
      <c r="L204" s="7"/>
      <c r="M204" s="7"/>
      <c r="N204" s="7"/>
      <c r="O204" s="7"/>
      <c r="P204" s="7"/>
      <c r="Q204" s="7"/>
      <c r="R204" s="7"/>
      <c r="S204" s="7"/>
      <c r="T204" s="7"/>
      <c r="U204" s="7"/>
      <c r="V204" s="7"/>
      <c r="W204" s="7"/>
      <c r="X204" s="7"/>
      <c r="Y204" s="7"/>
      <c r="Z204" s="7"/>
      <c r="AA204" s="7"/>
      <c r="AB204" s="7"/>
      <c r="AC204" s="7"/>
      <c r="AD204" s="7"/>
      <c r="AE204" s="7"/>
      <c r="AF204" s="7"/>
      <c r="AG204" s="7"/>
    </row>
    <row r="205" spans="5:44" x14ac:dyDescent="0.25">
      <c r="E205" s="6" t="s">
        <v>401</v>
      </c>
      <c r="F205" s="7"/>
      <c r="G205" s="7"/>
      <c r="H205" s="7"/>
      <c r="I205" s="7"/>
      <c r="J205" s="7"/>
      <c r="K205" s="7"/>
      <c r="L205" s="7"/>
      <c r="M205" s="7"/>
      <c r="N205" s="7"/>
      <c r="O205" s="7"/>
      <c r="P205" s="7"/>
      <c r="Q205" s="7"/>
      <c r="R205" s="7"/>
      <c r="S205" s="7"/>
      <c r="T205" s="7"/>
      <c r="U205" s="7"/>
      <c r="V205" s="7"/>
      <c r="W205" s="7"/>
      <c r="X205" s="7"/>
      <c r="Y205" s="7"/>
      <c r="Z205" s="7"/>
      <c r="AA205" s="7"/>
      <c r="AB205" s="7"/>
      <c r="AC205" s="7"/>
      <c r="AD205" s="7"/>
      <c r="AE205" s="7"/>
      <c r="AF205" s="7"/>
      <c r="AG205" s="7"/>
    </row>
    <row r="206" spans="5:44" x14ac:dyDescent="0.25">
      <c r="E206" s="6" t="s">
        <v>402</v>
      </c>
      <c r="F206" s="7"/>
      <c r="G206" s="7"/>
      <c r="H206" s="7"/>
      <c r="I206" s="7"/>
      <c r="J206" s="7"/>
      <c r="K206" s="7"/>
      <c r="L206" s="7"/>
      <c r="M206" s="7"/>
      <c r="N206" s="7"/>
      <c r="O206" s="7"/>
      <c r="P206" s="7"/>
      <c r="Q206" s="7"/>
      <c r="R206" s="7"/>
      <c r="S206" s="7"/>
      <c r="T206" s="7"/>
      <c r="U206" s="7"/>
      <c r="V206" s="7"/>
      <c r="W206" s="7"/>
      <c r="X206" s="7"/>
      <c r="Y206" s="7"/>
      <c r="Z206" s="7"/>
      <c r="AA206" s="7"/>
      <c r="AB206" s="7"/>
      <c r="AC206" s="7"/>
      <c r="AD206" s="7"/>
      <c r="AE206" s="7"/>
      <c r="AF206" s="7"/>
      <c r="AG206" s="7"/>
    </row>
    <row r="208" spans="5:44" x14ac:dyDescent="0.25">
      <c r="E208" s="1" t="s">
        <v>31</v>
      </c>
      <c r="M208" s="1" t="s">
        <v>22</v>
      </c>
      <c r="T208" s="1" t="s">
        <v>73</v>
      </c>
      <c r="AC208" s="1" t="s">
        <v>103</v>
      </c>
      <c r="AH208" s="1" t="s">
        <v>83</v>
      </c>
      <c r="AK208" s="1" t="s">
        <v>84</v>
      </c>
      <c r="AR208" s="1" t="s">
        <v>85</v>
      </c>
    </row>
    <row r="209" spans="5:66" x14ac:dyDescent="0.25">
      <c r="E209" s="3" t="s">
        <v>381</v>
      </c>
      <c r="M209" s="3" t="s">
        <v>382</v>
      </c>
      <c r="T209" s="3" t="s">
        <v>383</v>
      </c>
      <c r="AC209" s="3" t="s">
        <v>384</v>
      </c>
      <c r="AH209" s="3" t="s">
        <v>385</v>
      </c>
      <c r="AK209" s="24" t="s">
        <v>396</v>
      </c>
      <c r="AR209" s="3" t="s">
        <v>386</v>
      </c>
      <c r="AY209" s="1" t="str">
        <f>SUBSTITUTE(BF209, "/", ".")</f>
        <v>0002751.4.10.08.2024</v>
      </c>
      <c r="BF209" s="1" t="s">
        <v>405</v>
      </c>
      <c r="BN209" s="3" t="str">
        <f>"update IFINOPL.dbo.REALIZATION set AGREEMENT_NO = '" &amp; TRIM(AY209) &amp; "', AGREEMENT_EXTERNAL_NO = '" &amp; TRIM(BF209) &amp; "', MOD_BY = 'Aryo Budi', MOD_DATE = getdate(), MOD_IP_ADDRESS = 'M-479111' where CODE = '" &amp; TRIM(E209) &amp; "';"</f>
        <v>update IFINOPL.dbo.REALIZATION set AGREEMENT_NO = '0002751.4.10.08.2024', AGREEMENT_EXTERNAL_NO = '0002751/4/10/08/2024', MOD_BY = 'Aryo Budi', MOD_DATE = getdate(), MOD_IP_ADDRESS = 'M-479111' where CODE = '2010.OPLRLZ.2409.000031';</v>
      </c>
    </row>
    <row r="210" spans="5:66" x14ac:dyDescent="0.25">
      <c r="E210" s="3" t="s">
        <v>387</v>
      </c>
      <c r="M210" s="3" t="s">
        <v>388</v>
      </c>
      <c r="T210" s="3" t="s">
        <v>389</v>
      </c>
      <c r="AC210" s="3" t="s">
        <v>384</v>
      </c>
      <c r="AH210" s="3" t="s">
        <v>385</v>
      </c>
      <c r="AK210" s="24" t="s">
        <v>397</v>
      </c>
      <c r="AR210" s="3" t="s">
        <v>386</v>
      </c>
      <c r="AY210" s="1" t="str">
        <f>SUBSTITUTE(BF210, "/", ".")</f>
        <v>0002753.4.10.08.2024</v>
      </c>
      <c r="BF210" s="1" t="s">
        <v>406</v>
      </c>
      <c r="BN210" s="3" t="str">
        <f>"update IFINOPL.dbo.REALIZATION set AGREEMENT_NO = '" &amp; TRIM(AY210) &amp; "', AGREEMENT_EXTERNAL_NO = '" &amp; TRIM(BF210) &amp; "', MOD_BY = 'Aryo Budi', MOD_DATE = getdate(), MOD_IP_ADDRESS = 'M-479111' where CODE = '" &amp; TRIM(E210) &amp; "';"</f>
        <v>update IFINOPL.dbo.REALIZATION set AGREEMENT_NO = '0002753.4.10.08.2024', AGREEMENT_EXTERNAL_NO = '0002753/4/10/08/2024', MOD_BY = 'Aryo Budi', MOD_DATE = getdate(), MOD_IP_ADDRESS = 'M-479111' where CODE = '2010.OPLRLZ.2409.000032';</v>
      </c>
    </row>
    <row r="211" spans="5:66" x14ac:dyDescent="0.25">
      <c r="E211" s="3" t="s">
        <v>390</v>
      </c>
      <c r="M211" s="3" t="s">
        <v>391</v>
      </c>
      <c r="T211" s="3" t="s">
        <v>392</v>
      </c>
      <c r="AC211" s="3" t="s">
        <v>384</v>
      </c>
      <c r="AH211" s="3" t="s">
        <v>385</v>
      </c>
      <c r="AK211" s="24" t="s">
        <v>398</v>
      </c>
      <c r="AR211" s="3" t="s">
        <v>386</v>
      </c>
      <c r="AY211" s="1" t="str">
        <f>SUBSTITUTE(BF211, "/", ".")</f>
        <v>0002754.4.10.08.2024</v>
      </c>
      <c r="BF211" s="1" t="s">
        <v>407</v>
      </c>
      <c r="BN211" s="3" t="str">
        <f>"update IFINOPL.dbo.REALIZATION set AGREEMENT_NO = '" &amp; TRIM(AY211) &amp; "', AGREEMENT_EXTERNAL_NO = '" &amp; TRIM(BF211) &amp; "', MOD_BY = 'Aryo Budi', MOD_DATE = getdate(), MOD_IP_ADDRESS = 'M-479111' where CODE = '" &amp; TRIM(E211) &amp; "';"</f>
        <v>update IFINOPL.dbo.REALIZATION set AGREEMENT_NO = '0002754.4.10.08.2024', AGREEMENT_EXTERNAL_NO = '0002754/4/10/08/2024', MOD_BY = 'Aryo Budi', MOD_DATE = getdate(), MOD_IP_ADDRESS = 'M-479111' where CODE = '2010.OPLRLZ.2409.000033';</v>
      </c>
    </row>
    <row r="212" spans="5:66" x14ac:dyDescent="0.25">
      <c r="E212" s="3" t="s">
        <v>393</v>
      </c>
      <c r="M212" s="3" t="s">
        <v>394</v>
      </c>
      <c r="T212" s="3" t="s">
        <v>395</v>
      </c>
      <c r="AC212" s="3" t="s">
        <v>384</v>
      </c>
      <c r="AH212" s="3" t="s">
        <v>385</v>
      </c>
      <c r="AK212" s="24" t="s">
        <v>399</v>
      </c>
      <c r="AR212" s="3" t="s">
        <v>386</v>
      </c>
      <c r="AY212" s="1" t="str">
        <f>SUBSTITUTE(BF212, "/", ".")</f>
        <v>0002755.4.10.08.2024</v>
      </c>
      <c r="BF212" s="1" t="s">
        <v>408</v>
      </c>
      <c r="BN212" s="3" t="str">
        <f>"update IFINOPL.dbo.REALIZATION set AGREEMENT_NO = '" &amp; TRIM(AY212) &amp; "', AGREEMENT_EXTERNAL_NO = '" &amp; TRIM(BF212) &amp; "', MOD_BY = 'Aryo Budi', MOD_DATE = getdate(), MOD_IP_ADDRESS = 'M-479111' where CODE = '" &amp; TRIM(E212) &amp; "';"</f>
        <v>update IFINOPL.dbo.REALIZATION set AGREEMENT_NO = '0002755.4.10.08.2024', AGREEMENT_EXTERNAL_NO = '0002755/4/10/08/2024', MOD_BY = 'Aryo Budi', MOD_DATE = getdate(), MOD_IP_ADDRESS = 'M-479111' where CODE = '2010.OPLRLZ.2409.000034';</v>
      </c>
    </row>
    <row r="214" spans="5:66" x14ac:dyDescent="0.25">
      <c r="E214" s="1" t="s">
        <v>3</v>
      </c>
    </row>
    <row r="299" spans="5:5" x14ac:dyDescent="0.25">
      <c r="E299" s="1" t="s">
        <v>4</v>
      </c>
    </row>
    <row r="384" spans="5:5" x14ac:dyDescent="0.25">
      <c r="E384" s="13" t="s">
        <v>409</v>
      </c>
    </row>
    <row r="385" spans="5:5" x14ac:dyDescent="0.25">
      <c r="E385" t="s">
        <v>410</v>
      </c>
    </row>
    <row r="386" spans="5:5" x14ac:dyDescent="0.25">
      <c r="E386"/>
    </row>
    <row r="407" spans="3:5" x14ac:dyDescent="0.25">
      <c r="C407" s="12">
        <v>0</v>
      </c>
      <c r="E407" s="1" t="s">
        <v>378</v>
      </c>
    </row>
    <row r="408" spans="3:5" x14ac:dyDescent="0.25">
      <c r="E408" s="3" t="s">
        <v>493</v>
      </c>
    </row>
    <row r="409" spans="3:5" x14ac:dyDescent="0.25">
      <c r="E409" s="1" t="s">
        <v>494</v>
      </c>
    </row>
    <row r="410" spans="3:5" x14ac:dyDescent="0.25">
      <c r="E410" s="3" t="s">
        <v>89</v>
      </c>
    </row>
    <row r="413" spans="3:5" x14ac:dyDescent="0.25">
      <c r="E413" s="23" t="s">
        <v>74</v>
      </c>
    </row>
    <row r="414" spans="3:5" x14ac:dyDescent="0.25">
      <c r="E414" s="3" t="s">
        <v>94</v>
      </c>
    </row>
    <row r="416" spans="3:5" x14ac:dyDescent="0.25">
      <c r="E416" s="23" t="s">
        <v>96</v>
      </c>
    </row>
    <row r="417" spans="5:5" x14ac:dyDescent="0.25">
      <c r="E417" s="3" t="s">
        <v>110</v>
      </c>
    </row>
    <row r="419" spans="5:5" x14ac:dyDescent="0.25">
      <c r="E419" s="23" t="s">
        <v>97</v>
      </c>
    </row>
    <row r="420" spans="5:5" x14ac:dyDescent="0.25">
      <c r="E420" s="3" t="s">
        <v>495</v>
      </c>
    </row>
    <row r="422" spans="5:5" x14ac:dyDescent="0.25">
      <c r="E422" s="23" t="s">
        <v>50</v>
      </c>
    </row>
    <row r="423" spans="5:5" x14ac:dyDescent="0.25">
      <c r="E423" s="3" t="s">
        <v>496</v>
      </c>
    </row>
    <row r="424" spans="5:5" x14ac:dyDescent="0.25">
      <c r="E424" s="1" t="s">
        <v>497</v>
      </c>
    </row>
    <row r="425" spans="5:5" x14ac:dyDescent="0.25">
      <c r="E425" s="1" t="s">
        <v>498</v>
      </c>
    </row>
    <row r="426" spans="5:5" x14ac:dyDescent="0.25">
      <c r="E426" s="1" t="s">
        <v>499</v>
      </c>
    </row>
    <row r="428" spans="5:5" x14ac:dyDescent="0.25">
      <c r="E428" s="3" t="s">
        <v>500</v>
      </c>
    </row>
    <row r="430" spans="5:5" x14ac:dyDescent="0.25">
      <c r="E430" s="23" t="s">
        <v>51</v>
      </c>
    </row>
    <row r="431" spans="5:5" x14ac:dyDescent="0.25">
      <c r="E431" s="3" t="s">
        <v>501</v>
      </c>
    </row>
    <row r="433" spans="5:21" x14ac:dyDescent="0.25">
      <c r="E433" s="23" t="s">
        <v>53</v>
      </c>
    </row>
    <row r="434" spans="5:21" x14ac:dyDescent="0.25">
      <c r="E434" s="3" t="s">
        <v>128</v>
      </c>
    </row>
    <row r="436" spans="5:21" x14ac:dyDescent="0.25">
      <c r="E436" s="23" t="s">
        <v>52</v>
      </c>
    </row>
    <row r="437" spans="5:21" x14ac:dyDescent="0.25">
      <c r="E437" s="3" t="s">
        <v>128</v>
      </c>
    </row>
    <row r="439" spans="5:21" x14ac:dyDescent="0.25">
      <c r="E439" s="6" t="s">
        <v>1</v>
      </c>
      <c r="F439" s="7"/>
      <c r="G439" s="7"/>
      <c r="H439" s="7"/>
      <c r="I439" s="7"/>
      <c r="J439" s="7"/>
      <c r="K439" s="7"/>
      <c r="L439" s="7"/>
      <c r="M439" s="7"/>
      <c r="N439" s="7"/>
      <c r="O439" s="7"/>
      <c r="P439" s="7"/>
      <c r="Q439" s="7"/>
      <c r="R439" s="7"/>
      <c r="S439" s="7"/>
      <c r="T439" s="7"/>
      <c r="U439" s="7"/>
    </row>
    <row r="440" spans="5:21" x14ac:dyDescent="0.25">
      <c r="E440" s="6" t="s">
        <v>502</v>
      </c>
      <c r="F440" s="7"/>
      <c r="G440" s="7"/>
      <c r="H440" s="7"/>
      <c r="I440" s="7"/>
      <c r="J440" s="7"/>
      <c r="K440" s="7"/>
      <c r="L440" s="7"/>
      <c r="M440" s="7"/>
      <c r="N440" s="7"/>
      <c r="O440" s="7"/>
      <c r="P440" s="7"/>
      <c r="Q440" s="7"/>
      <c r="R440" s="7"/>
      <c r="S440" s="7"/>
      <c r="T440" s="7"/>
      <c r="U440" s="7"/>
    </row>
    <row r="441" spans="5:21" x14ac:dyDescent="0.25">
      <c r="E441" s="6" t="s">
        <v>76</v>
      </c>
      <c r="F441" s="7"/>
      <c r="G441" s="7"/>
      <c r="H441" s="7"/>
      <c r="I441" s="7"/>
      <c r="J441" s="7"/>
      <c r="K441" s="7"/>
      <c r="L441" s="7"/>
      <c r="M441" s="7"/>
      <c r="N441" s="7"/>
      <c r="O441" s="7"/>
      <c r="P441" s="7"/>
      <c r="Q441" s="7"/>
      <c r="R441" s="7"/>
      <c r="S441" s="7"/>
      <c r="T441" s="7"/>
      <c r="U441" s="7"/>
    </row>
    <row r="442" spans="5:21" x14ac:dyDescent="0.25">
      <c r="E442" s="6" t="s">
        <v>503</v>
      </c>
      <c r="F442" s="7"/>
      <c r="G442" s="7"/>
      <c r="H442" s="7"/>
      <c r="I442" s="7"/>
      <c r="J442" s="7"/>
      <c r="K442" s="7"/>
      <c r="L442" s="7"/>
      <c r="M442" s="7"/>
      <c r="N442" s="7"/>
      <c r="O442" s="7"/>
      <c r="P442" s="7"/>
      <c r="Q442" s="7"/>
      <c r="R442" s="7"/>
      <c r="S442" s="7"/>
      <c r="T442" s="7"/>
      <c r="U442" s="7"/>
    </row>
    <row r="443" spans="5:21" x14ac:dyDescent="0.25">
      <c r="E443" s="6" t="s">
        <v>77</v>
      </c>
      <c r="F443" s="7"/>
      <c r="G443" s="7"/>
      <c r="H443" s="7"/>
      <c r="I443" s="7"/>
      <c r="J443" s="7"/>
      <c r="K443" s="7"/>
      <c r="L443" s="7"/>
      <c r="M443" s="7"/>
      <c r="N443" s="7"/>
      <c r="O443" s="7"/>
      <c r="P443" s="7"/>
      <c r="Q443" s="7"/>
      <c r="R443" s="7"/>
      <c r="S443" s="7"/>
      <c r="T443" s="7"/>
      <c r="U443" s="7"/>
    </row>
    <row r="444" spans="5:21" x14ac:dyDescent="0.25">
      <c r="E444" s="6" t="s">
        <v>23</v>
      </c>
      <c r="F444" s="7"/>
      <c r="G444" s="7"/>
      <c r="H444" s="7"/>
      <c r="I444" s="7"/>
      <c r="J444" s="7"/>
      <c r="K444" s="7"/>
      <c r="L444" s="7"/>
      <c r="M444" s="7"/>
      <c r="N444" s="7"/>
      <c r="O444" s="7"/>
      <c r="P444" s="7"/>
      <c r="Q444" s="7"/>
      <c r="R444" s="7"/>
      <c r="S444" s="7"/>
      <c r="T444" s="7"/>
      <c r="U444" s="7"/>
    </row>
    <row r="445" spans="5:21" x14ac:dyDescent="0.25">
      <c r="E445" s="6" t="s">
        <v>504</v>
      </c>
      <c r="F445" s="7"/>
      <c r="G445" s="7"/>
      <c r="H445" s="7"/>
      <c r="I445" s="7"/>
      <c r="J445" s="7"/>
      <c r="K445" s="7"/>
      <c r="L445" s="7"/>
      <c r="M445" s="7"/>
      <c r="N445" s="7"/>
      <c r="O445" s="7"/>
      <c r="P445" s="7"/>
      <c r="Q445" s="7"/>
      <c r="R445" s="7"/>
      <c r="S445" s="7"/>
      <c r="T445" s="7"/>
      <c r="U445" s="7"/>
    </row>
    <row r="446" spans="5:21" x14ac:dyDescent="0.25">
      <c r="E446" s="6" t="s">
        <v>505</v>
      </c>
      <c r="F446" s="7"/>
      <c r="G446" s="7"/>
      <c r="H446" s="7"/>
      <c r="I446" s="7"/>
      <c r="J446" s="7"/>
      <c r="K446" s="7"/>
      <c r="L446" s="7"/>
      <c r="M446" s="7"/>
      <c r="N446" s="7"/>
      <c r="O446" s="7"/>
      <c r="P446" s="7"/>
      <c r="Q446" s="7"/>
      <c r="R446" s="7"/>
      <c r="S446" s="7"/>
      <c r="T446" s="7"/>
      <c r="U446" s="7"/>
    </row>
    <row r="447" spans="5:21" x14ac:dyDescent="0.25">
      <c r="E447" s="6" t="s">
        <v>506</v>
      </c>
      <c r="F447" s="7"/>
      <c r="G447" s="7"/>
      <c r="H447" s="7"/>
      <c r="I447" s="7"/>
      <c r="J447" s="7"/>
      <c r="K447" s="7"/>
      <c r="L447" s="7"/>
      <c r="M447" s="7"/>
      <c r="N447" s="7"/>
      <c r="O447" s="7"/>
      <c r="P447" s="7"/>
      <c r="Q447" s="7"/>
      <c r="R447" s="7"/>
      <c r="S447" s="7"/>
      <c r="T447" s="7"/>
      <c r="U447" s="7"/>
    </row>
    <row r="448" spans="5:21" x14ac:dyDescent="0.25">
      <c r="E448" s="6" t="s">
        <v>507</v>
      </c>
      <c r="F448" s="7"/>
      <c r="G448" s="7"/>
      <c r="H448" s="7"/>
      <c r="I448" s="7"/>
      <c r="J448" s="7"/>
      <c r="K448" s="7"/>
      <c r="L448" s="7"/>
      <c r="M448" s="7"/>
      <c r="N448" s="7"/>
      <c r="O448" s="7"/>
      <c r="P448" s="7"/>
      <c r="Q448" s="7"/>
      <c r="R448" s="7"/>
      <c r="S448" s="7"/>
      <c r="T448" s="7"/>
      <c r="U448" s="7"/>
    </row>
    <row r="449" spans="5:47" x14ac:dyDescent="0.25">
      <c r="E449" s="6" t="s">
        <v>508</v>
      </c>
      <c r="F449" s="7"/>
      <c r="G449" s="7"/>
      <c r="H449" s="7"/>
      <c r="I449" s="7"/>
      <c r="J449" s="7"/>
      <c r="K449" s="7"/>
      <c r="L449" s="7"/>
      <c r="M449" s="7"/>
      <c r="N449" s="7"/>
      <c r="O449" s="7"/>
      <c r="P449" s="7"/>
      <c r="Q449" s="7"/>
      <c r="R449" s="7"/>
      <c r="S449" s="7"/>
      <c r="T449" s="7"/>
      <c r="U449" s="7"/>
    </row>
    <row r="450" spans="5:47" x14ac:dyDescent="0.25">
      <c r="E450" s="6" t="s">
        <v>6</v>
      </c>
      <c r="F450" s="7"/>
      <c r="G450" s="7"/>
      <c r="H450" s="7"/>
      <c r="I450" s="7"/>
      <c r="J450" s="7"/>
      <c r="K450" s="7"/>
      <c r="L450" s="7"/>
      <c r="M450" s="7"/>
      <c r="N450" s="7"/>
      <c r="O450" s="7"/>
      <c r="P450" s="7"/>
      <c r="Q450" s="7"/>
      <c r="R450" s="7"/>
      <c r="S450" s="7"/>
      <c r="T450" s="7"/>
      <c r="U450" s="7"/>
    </row>
    <row r="452" spans="5:47" x14ac:dyDescent="0.25">
      <c r="E452" s="1" t="s">
        <v>119</v>
      </c>
      <c r="L452" s="1" t="s">
        <v>21</v>
      </c>
      <c r="P452" s="1" t="s">
        <v>509</v>
      </c>
      <c r="W452" s="1" t="s">
        <v>510</v>
      </c>
      <c r="AC452" s="1" t="s">
        <v>83</v>
      </c>
      <c r="AG452" s="1" t="s">
        <v>84</v>
      </c>
      <c r="AO452" s="1" t="s">
        <v>85</v>
      </c>
    </row>
    <row r="453" spans="5:47" x14ac:dyDescent="0.25">
      <c r="E453" s="3" t="s">
        <v>511</v>
      </c>
      <c r="L453" s="3" t="s">
        <v>497</v>
      </c>
      <c r="P453" s="24" t="s">
        <v>515</v>
      </c>
      <c r="W453" s="24" t="s">
        <v>516</v>
      </c>
      <c r="AC453" s="3" t="s">
        <v>104</v>
      </c>
      <c r="AG453" s="24" t="s">
        <v>514</v>
      </c>
      <c r="AH453" s="3" t="str">
        <f>TEXT(AG453, "yyyy-mm-dd hh:mm:ss")</f>
        <v>2024-08-15 18:38:40</v>
      </c>
      <c r="AO453" s="3" t="s">
        <v>105</v>
      </c>
      <c r="AU453" s="3" t="str">
        <f>"update IFINAMS.dbo.ASSET_VEHICLE set STNK_EXPIRED_DATE = '" &amp; W453 &amp; "', STNK_TAX_DATE = '" &amp; P453 &amp; "', MOD_BY = 'Aryo Budi', MOD_DATE = getdate(), MOD_IP_ADDRESS = 'M-479265' where ASSET_CODE = '" &amp; E453 &amp; "';"</f>
        <v>update IFINAMS.dbo.ASSET_VEHICLE set STNK_EXPIRED_DATE = '2029-07-24', STNK_TAX_DATE = '2025-07-24', MOD_BY = 'Aryo Budi', MOD_DATE = getdate(), MOD_IP_ADDRESS = 'M-479265' where ASSET_CODE = '2001.AST.2408.00003';</v>
      </c>
    </row>
    <row r="454" spans="5:47" x14ac:dyDescent="0.25">
      <c r="E454" s="3" t="s">
        <v>512</v>
      </c>
      <c r="L454" s="3" t="s">
        <v>498</v>
      </c>
      <c r="P454" s="24" t="s">
        <v>515</v>
      </c>
      <c r="W454" s="24" t="s">
        <v>516</v>
      </c>
      <c r="AC454" s="3" t="s">
        <v>104</v>
      </c>
      <c r="AG454" s="24" t="s">
        <v>514</v>
      </c>
      <c r="AH454" s="3" t="str">
        <f>TEXT(AG454, "yyyy-mm-dd hh:mm:ss")</f>
        <v>2024-08-15 18:38:40</v>
      </c>
      <c r="AO454" s="3" t="s">
        <v>105</v>
      </c>
      <c r="AU454" s="3" t="str">
        <f>"update IFINAMS.dbo.ASSET_VEHICLE set STNK_EXPIRED_DATE = '" &amp; W454 &amp; "', STNK_TAX_DATE = '" &amp; P454 &amp; "', MOD_BY = 'Aryo Budi', MOD_DATE = getdate(), MOD_IP_ADDRESS = 'M-479265' where ASSET_CODE = '" &amp; E454 &amp; "';"</f>
        <v>update IFINAMS.dbo.ASSET_VEHICLE set STNK_EXPIRED_DATE = '2029-07-24', STNK_TAX_DATE = '2025-07-24', MOD_BY = 'Aryo Budi', MOD_DATE = getdate(), MOD_IP_ADDRESS = 'M-479265' where ASSET_CODE = '2001.AST.2408.00004';</v>
      </c>
    </row>
    <row r="455" spans="5:47" x14ac:dyDescent="0.25">
      <c r="E455" s="3" t="s">
        <v>513</v>
      </c>
      <c r="L455" s="3" t="s">
        <v>499</v>
      </c>
      <c r="P455" s="24" t="s">
        <v>515</v>
      </c>
      <c r="W455" s="24" t="s">
        <v>516</v>
      </c>
      <c r="AC455" s="3" t="s">
        <v>104</v>
      </c>
      <c r="AG455" s="24" t="s">
        <v>514</v>
      </c>
      <c r="AH455" s="3" t="str">
        <f>TEXT(AG455, "yyyy-mm-dd hh:mm:ss")</f>
        <v>2024-08-15 18:38:40</v>
      </c>
      <c r="AO455" s="3" t="s">
        <v>105</v>
      </c>
      <c r="AU455" s="3" t="str">
        <f>"update IFINAMS.dbo.ASSET_VEHICLE set STNK_EXPIRED_DATE = '" &amp; W455 &amp; "', STNK_TAX_DATE = '" &amp; P455 &amp; "', MOD_BY = 'Aryo Budi', MOD_DATE = getdate(), MOD_IP_ADDRESS = 'M-479265' where ASSET_CODE = '" &amp; E455 &amp; "';"</f>
        <v>update IFINAMS.dbo.ASSET_VEHICLE set STNK_EXPIRED_DATE = '2029-07-24', STNK_TAX_DATE = '2025-07-24', MOD_BY = 'Aryo Budi', MOD_DATE = getdate(), MOD_IP_ADDRESS = 'M-479265' where ASSET_CODE = '2001.AST.2408.00005';</v>
      </c>
    </row>
    <row r="457" spans="5:47" x14ac:dyDescent="0.25">
      <c r="E457" s="1" t="s">
        <v>3</v>
      </c>
    </row>
    <row r="511" spans="5:5" x14ac:dyDescent="0.25">
      <c r="E511" s="1" t="s">
        <v>497</v>
      </c>
    </row>
    <row r="552" spans="5:5" x14ac:dyDescent="0.25">
      <c r="E552" s="1" t="s">
        <v>498</v>
      </c>
    </row>
    <row r="593" spans="5:5" x14ac:dyDescent="0.25">
      <c r="E593" s="1" t="s">
        <v>499</v>
      </c>
    </row>
    <row r="634" spans="5:5" x14ac:dyDescent="0.25">
      <c r="E634" s="1" t="s">
        <v>4</v>
      </c>
    </row>
    <row r="688" spans="5:5" x14ac:dyDescent="0.25">
      <c r="E688" s="1" t="s">
        <v>497</v>
      </c>
    </row>
    <row r="729" spans="5:5" customFormat="1" x14ac:dyDescent="0.25">
      <c r="E729" s="2" t="s">
        <v>498</v>
      </c>
    </row>
    <row r="730" spans="5:5" customFormat="1" x14ac:dyDescent="0.25"/>
    <row r="731" spans="5:5" customFormat="1" x14ac:dyDescent="0.25"/>
    <row r="732" spans="5:5" customFormat="1" x14ac:dyDescent="0.25"/>
    <row r="733" spans="5:5" customFormat="1" x14ac:dyDescent="0.25"/>
    <row r="734" spans="5:5" customFormat="1" x14ac:dyDescent="0.25"/>
    <row r="735" spans="5:5" customFormat="1" x14ac:dyDescent="0.25"/>
    <row r="736" spans="5:5" customFormat="1" x14ac:dyDescent="0.25"/>
    <row r="737" customFormat="1" x14ac:dyDescent="0.25"/>
    <row r="738" customFormat="1" x14ac:dyDescent="0.25"/>
    <row r="739" customFormat="1" x14ac:dyDescent="0.25"/>
    <row r="740" customFormat="1" x14ac:dyDescent="0.25"/>
    <row r="741" customFormat="1" x14ac:dyDescent="0.25"/>
    <row r="742" customFormat="1" x14ac:dyDescent="0.25"/>
    <row r="743" customFormat="1" x14ac:dyDescent="0.25"/>
    <row r="744" customFormat="1" x14ac:dyDescent="0.25"/>
    <row r="745" customFormat="1" x14ac:dyDescent="0.25"/>
    <row r="746" customFormat="1" x14ac:dyDescent="0.25"/>
    <row r="747" customFormat="1" x14ac:dyDescent="0.25"/>
    <row r="748" customFormat="1" x14ac:dyDescent="0.25"/>
    <row r="749" customFormat="1" x14ac:dyDescent="0.25"/>
    <row r="750" customFormat="1" x14ac:dyDescent="0.25"/>
    <row r="751" customFormat="1" x14ac:dyDescent="0.25"/>
    <row r="752" customFormat="1" x14ac:dyDescent="0.25"/>
    <row r="753" customFormat="1" x14ac:dyDescent="0.25"/>
    <row r="754" customFormat="1" x14ac:dyDescent="0.25"/>
    <row r="755" customFormat="1" x14ac:dyDescent="0.25"/>
    <row r="756" customFormat="1" x14ac:dyDescent="0.25"/>
    <row r="757" customFormat="1" x14ac:dyDescent="0.25"/>
    <row r="758" customFormat="1" x14ac:dyDescent="0.25"/>
    <row r="759" customFormat="1" x14ac:dyDescent="0.25"/>
    <row r="760" customFormat="1" x14ac:dyDescent="0.25"/>
    <row r="761" customFormat="1" x14ac:dyDescent="0.25"/>
    <row r="762" customFormat="1" x14ac:dyDescent="0.25"/>
    <row r="763" customFormat="1" x14ac:dyDescent="0.25"/>
    <row r="764" customFormat="1" x14ac:dyDescent="0.25"/>
    <row r="765" customFormat="1" x14ac:dyDescent="0.25"/>
    <row r="766" customFormat="1" x14ac:dyDescent="0.25"/>
    <row r="767" customFormat="1" x14ac:dyDescent="0.25"/>
    <row r="768" customFormat="1" x14ac:dyDescent="0.25"/>
    <row r="769" spans="5:5" customFormat="1" x14ac:dyDescent="0.25"/>
    <row r="770" spans="5:5" customFormat="1" x14ac:dyDescent="0.25">
      <c r="E770" s="2" t="s">
        <v>499</v>
      </c>
    </row>
    <row r="771" spans="5:5" customFormat="1" x14ac:dyDescent="0.25"/>
    <row r="772" spans="5:5" customFormat="1" x14ac:dyDescent="0.25"/>
    <row r="773" spans="5:5" customFormat="1" x14ac:dyDescent="0.25"/>
    <row r="774" spans="5:5" customFormat="1" x14ac:dyDescent="0.25"/>
    <row r="775" spans="5:5" customFormat="1" x14ac:dyDescent="0.25"/>
    <row r="776" spans="5:5" customFormat="1" x14ac:dyDescent="0.25"/>
    <row r="777" spans="5:5" customFormat="1" x14ac:dyDescent="0.25"/>
    <row r="778" spans="5:5" customFormat="1" x14ac:dyDescent="0.25"/>
    <row r="779" spans="5:5" customFormat="1" x14ac:dyDescent="0.25"/>
    <row r="780" spans="5:5" customFormat="1" x14ac:dyDescent="0.25"/>
    <row r="781" spans="5:5" customFormat="1" x14ac:dyDescent="0.25"/>
    <row r="782" spans="5:5" customFormat="1" x14ac:dyDescent="0.25"/>
    <row r="783" spans="5:5" customFormat="1" x14ac:dyDescent="0.25"/>
    <row r="784" spans="5:5" customFormat="1" x14ac:dyDescent="0.25"/>
    <row r="785" customFormat="1" x14ac:dyDescent="0.25"/>
    <row r="786" customFormat="1" x14ac:dyDescent="0.25"/>
    <row r="787" customFormat="1" x14ac:dyDescent="0.25"/>
    <row r="788" customFormat="1" x14ac:dyDescent="0.25"/>
    <row r="789" customFormat="1" x14ac:dyDescent="0.25"/>
    <row r="790" customFormat="1" x14ac:dyDescent="0.25"/>
    <row r="791" customFormat="1" x14ac:dyDescent="0.25"/>
    <row r="792" customFormat="1" x14ac:dyDescent="0.25"/>
    <row r="793" customFormat="1" x14ac:dyDescent="0.25"/>
    <row r="794" customFormat="1" x14ac:dyDescent="0.25"/>
    <row r="795" customFormat="1" x14ac:dyDescent="0.25"/>
    <row r="796" customFormat="1" x14ac:dyDescent="0.25"/>
    <row r="797" customFormat="1" x14ac:dyDescent="0.25"/>
    <row r="798" customFormat="1" x14ac:dyDescent="0.25"/>
    <row r="799" customFormat="1" x14ac:dyDescent="0.25"/>
    <row r="800" customFormat="1" x14ac:dyDescent="0.25"/>
    <row r="801" spans="5:5" customFormat="1" x14ac:dyDescent="0.25"/>
    <row r="802" spans="5:5" customFormat="1" x14ac:dyDescent="0.25"/>
    <row r="803" spans="5:5" customFormat="1" x14ac:dyDescent="0.25"/>
    <row r="804" spans="5:5" customFormat="1" x14ac:dyDescent="0.25"/>
    <row r="805" spans="5:5" customFormat="1" x14ac:dyDescent="0.25"/>
    <row r="806" spans="5:5" customFormat="1" x14ac:dyDescent="0.25"/>
    <row r="807" spans="5:5" customFormat="1" x14ac:dyDescent="0.25"/>
    <row r="808" spans="5:5" customFormat="1" x14ac:dyDescent="0.25"/>
    <row r="809" spans="5:5" customFormat="1" x14ac:dyDescent="0.25"/>
    <row r="810" spans="5:5" customFormat="1" x14ac:dyDescent="0.25"/>
    <row r="811" spans="5:5" customFormat="1" x14ac:dyDescent="0.25">
      <c r="E811" s="13" t="s">
        <v>517</v>
      </c>
    </row>
    <row r="812" spans="5:5" customFormat="1" x14ac:dyDescent="0.25">
      <c r="E812" t="s">
        <v>518</v>
      </c>
    </row>
    <row r="813" spans="5:5" customFormat="1" x14ac:dyDescent="0.25"/>
    <row r="814" spans="5:5" customFormat="1" x14ac:dyDescent="0.25"/>
    <row r="815" spans="5:5" customFormat="1" x14ac:dyDescent="0.25"/>
    <row r="816" spans="5:5" customFormat="1" x14ac:dyDescent="0.25"/>
    <row r="817" spans="3:3" customFormat="1" x14ac:dyDescent="0.25"/>
    <row r="818" spans="3:3" customFormat="1" x14ac:dyDescent="0.25"/>
    <row r="819" spans="3:3" customFormat="1" x14ac:dyDescent="0.25"/>
    <row r="820" spans="3:3" customFormat="1" x14ac:dyDescent="0.25"/>
    <row r="821" spans="3:3" customFormat="1" x14ac:dyDescent="0.25"/>
    <row r="828" spans="3:3" x14ac:dyDescent="0.25">
      <c r="C828" s="4">
        <v>0</v>
      </c>
    </row>
  </sheetData>
  <hyperlinks>
    <hyperlink ref="E811" r:id="rId1" display="https://teams.microsoft.com/l/message/19:51216917-16fd-40c1-ade1-968cf868e456_c869a345-f176-4ecc-a5d1-ed669c946231@unq.gbl.spaces/1726737842200?context=%7B%22contextType%22%3A%22chat%22%7D" xr:uid="{6744495F-CDE3-48D3-9A90-B91281312BEF}"/>
    <hyperlink ref="E384" r:id="rId2" display="https://teams.microsoft.com/l/message/19:c869a345-f176-4ecc-a5d1-ed669c946231_d0471559-2db6-4845-9095-5766a2d986aa@unq.gbl.spaces/1726718056078?context=%7B%22contextType%22%3A%22chat%22%7D" xr:uid="{E1312365-066D-48AF-A02C-014F38823C30}"/>
    <hyperlink ref="E7" r:id="rId3" display="https://teams.microsoft.com/l/message/19:3195fa4b-a675-4429-a61c-a711f2aea1aa_61243b28-6ee4-4835-8a90-c833332187b1@unq.gbl.spaces/1726712256036?context=%7B%22contextType%22%3A%22chat%22%7D" xr:uid="{25E5E3AB-A6C6-4591-AEE2-99039F9DA24C}"/>
    <hyperlink ref="E149" r:id="rId4" display="https://teams.microsoft.com/l/message/19:3195fa4b-a675-4429-a61c-a711f2aea1aa_61243b28-6ee4-4835-8a90-c833332187b1@unq.gbl.spaces/1726720164230?context=%7B%22contextType%22%3A%22chat%22%7D" xr:uid="{0CCDB164-901B-4E01-B8EE-DB905F854468}"/>
  </hyperlinks>
  <pageMargins left="0.7" right="0.7" top="0.75" bottom="0.75" header="0.3" footer="0.3"/>
  <drawing r:id="rId5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285C1F-DC54-47AE-ADF2-EA985C87FC4B}">
  <dimension ref="B2:C4"/>
  <sheetViews>
    <sheetView zoomScale="85" zoomScaleNormal="85" workbookViewId="0">
      <selection activeCell="B2" sqref="B2"/>
    </sheetView>
  </sheetViews>
  <sheetFormatPr defaultColWidth="2.85546875" defaultRowHeight="15" x14ac:dyDescent="0.25"/>
  <cols>
    <col min="1" max="16384" width="2.85546875" style="3"/>
  </cols>
  <sheetData>
    <row r="2" spans="2:3" x14ac:dyDescent="0.25">
      <c r="B2" s="1" t="s">
        <v>519</v>
      </c>
    </row>
    <row r="4" spans="2:3" x14ac:dyDescent="0.25">
      <c r="C4" s="4">
        <v>0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09B01D-91CF-4C75-842B-61B6E6BABC77}">
  <dimension ref="B2:C4"/>
  <sheetViews>
    <sheetView zoomScale="85" zoomScaleNormal="85" workbookViewId="0">
      <selection activeCell="C4" sqref="C4"/>
    </sheetView>
  </sheetViews>
  <sheetFormatPr defaultColWidth="2.85546875" defaultRowHeight="15" x14ac:dyDescent="0.25"/>
  <cols>
    <col min="1" max="16384" width="2.85546875" style="3"/>
  </cols>
  <sheetData>
    <row r="2" spans="2:3" x14ac:dyDescent="0.25">
      <c r="B2" s="1" t="s">
        <v>520</v>
      </c>
    </row>
    <row r="4" spans="2:3" x14ac:dyDescent="0.25">
      <c r="C4" s="4">
        <v>0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F262E3-ED13-4979-B0A5-00E8E9587D37}">
  <dimension ref="B2:C4"/>
  <sheetViews>
    <sheetView zoomScale="85" zoomScaleNormal="85" workbookViewId="0">
      <selection activeCell="C4" sqref="C4"/>
    </sheetView>
  </sheetViews>
  <sheetFormatPr defaultColWidth="2.85546875" defaultRowHeight="15" x14ac:dyDescent="0.25"/>
  <cols>
    <col min="1" max="16384" width="2.85546875" style="3"/>
  </cols>
  <sheetData>
    <row r="2" spans="2:3" x14ac:dyDescent="0.25">
      <c r="B2" s="1" t="s">
        <v>530</v>
      </c>
    </row>
    <row r="4" spans="2:3" x14ac:dyDescent="0.25">
      <c r="C4" s="4">
        <v>0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837196-184D-4841-AC3E-DFFC13D03CB6}">
  <dimension ref="B2:BR852"/>
  <sheetViews>
    <sheetView topLeftCell="A804" zoomScale="85" zoomScaleNormal="85" workbookViewId="0">
      <selection activeCell="A852" sqref="A852"/>
    </sheetView>
  </sheetViews>
  <sheetFormatPr defaultColWidth="2.85546875" defaultRowHeight="15" x14ac:dyDescent="0.25"/>
  <cols>
    <col min="1" max="16384" width="2.85546875" style="3"/>
  </cols>
  <sheetData>
    <row r="2" spans="2:61" x14ac:dyDescent="0.25">
      <c r="B2" s="1" t="s">
        <v>540</v>
      </c>
    </row>
    <row r="4" spans="2:61" x14ac:dyDescent="0.25">
      <c r="C4" s="12">
        <v>0</v>
      </c>
      <c r="E4" s="1" t="s">
        <v>531</v>
      </c>
    </row>
    <row r="5" spans="2:61" customFormat="1" x14ac:dyDescent="0.25">
      <c r="E5" t="s">
        <v>542</v>
      </c>
    </row>
    <row r="6" spans="2:61" customFormat="1" x14ac:dyDescent="0.25">
      <c r="E6" s="2" t="s">
        <v>532</v>
      </c>
    </row>
    <row r="7" spans="2:61" x14ac:dyDescent="0.25">
      <c r="E7" s="3" t="s">
        <v>0</v>
      </c>
    </row>
    <row r="10" spans="2:61" x14ac:dyDescent="0.25">
      <c r="E10" s="1" t="s">
        <v>532</v>
      </c>
    </row>
    <row r="12" spans="2:61" x14ac:dyDescent="0.25">
      <c r="BI12"/>
    </row>
    <row r="48" spans="61:66" x14ac:dyDescent="0.25">
      <c r="BI48" s="3" t="s">
        <v>119</v>
      </c>
      <c r="BN48" s="3" t="s">
        <v>21</v>
      </c>
    </row>
    <row r="49" spans="5:66" x14ac:dyDescent="0.25">
      <c r="BI49" s="22" t="s">
        <v>533</v>
      </c>
      <c r="BN49" s="1" t="s">
        <v>534</v>
      </c>
    </row>
    <row r="54" spans="5:66" x14ac:dyDescent="0.25">
      <c r="E54" s="3" t="s">
        <v>39</v>
      </c>
      <c r="U54" s="5" t="s">
        <v>42</v>
      </c>
      <c r="AI54" s="3" t="s">
        <v>45</v>
      </c>
    </row>
    <row r="55" spans="5:66" x14ac:dyDescent="0.25">
      <c r="E55" s="3" t="s">
        <v>40</v>
      </c>
      <c r="U55" s="5" t="s">
        <v>43</v>
      </c>
      <c r="AI55" s="3" t="s">
        <v>46</v>
      </c>
    </row>
    <row r="56" spans="5:66" x14ac:dyDescent="0.25">
      <c r="E56" s="3" t="s">
        <v>41</v>
      </c>
      <c r="U56" s="5" t="s">
        <v>44</v>
      </c>
      <c r="AI56" s="3" t="s">
        <v>47</v>
      </c>
    </row>
    <row r="58" spans="5:66" x14ac:dyDescent="0.25">
      <c r="E58" s="6" t="s">
        <v>1</v>
      </c>
      <c r="F58" s="7"/>
      <c r="G58" s="7"/>
      <c r="H58" s="7"/>
      <c r="I58" s="7"/>
      <c r="J58" s="7"/>
      <c r="K58" s="7"/>
      <c r="L58" s="7"/>
      <c r="M58" s="7"/>
      <c r="N58" s="7"/>
      <c r="O58" s="7"/>
      <c r="P58" s="7"/>
      <c r="Q58" s="7"/>
      <c r="R58" s="7"/>
      <c r="S58" s="7"/>
      <c r="T58" s="7"/>
      <c r="U58" s="7"/>
      <c r="V58" s="7"/>
    </row>
    <row r="59" spans="5:66" x14ac:dyDescent="0.25">
      <c r="E59" s="6" t="s">
        <v>75</v>
      </c>
      <c r="F59" s="7"/>
      <c r="G59" s="7"/>
      <c r="H59" s="7"/>
      <c r="I59" s="7"/>
      <c r="J59" s="7"/>
      <c r="K59" s="7"/>
      <c r="L59" s="7"/>
      <c r="M59" s="7"/>
      <c r="N59" s="7"/>
      <c r="O59" s="7"/>
      <c r="P59" s="7"/>
      <c r="Q59" s="7"/>
      <c r="R59" s="7"/>
      <c r="S59" s="7"/>
      <c r="T59" s="7"/>
      <c r="U59" s="7"/>
      <c r="V59" s="7"/>
    </row>
    <row r="60" spans="5:66" x14ac:dyDescent="0.25">
      <c r="E60" s="6" t="s">
        <v>347</v>
      </c>
      <c r="F60" s="7"/>
      <c r="G60" s="7"/>
      <c r="H60" s="7"/>
      <c r="I60" s="7"/>
      <c r="J60" s="7"/>
      <c r="K60" s="7"/>
      <c r="L60" s="7"/>
      <c r="M60" s="7"/>
      <c r="N60" s="7"/>
      <c r="O60" s="7"/>
      <c r="P60" s="7"/>
      <c r="Q60" s="7"/>
      <c r="R60" s="7"/>
      <c r="S60" s="7"/>
      <c r="T60" s="7"/>
      <c r="U60" s="7"/>
      <c r="V60" s="7"/>
    </row>
    <row r="61" spans="5:66" x14ac:dyDescent="0.25">
      <c r="E61" s="28" t="s">
        <v>14</v>
      </c>
      <c r="F61" s="7"/>
      <c r="G61" s="7"/>
      <c r="H61" s="7"/>
      <c r="I61" s="7"/>
      <c r="J61" s="7"/>
      <c r="K61" s="7"/>
      <c r="L61" s="7"/>
      <c r="M61" s="7"/>
      <c r="N61" s="7"/>
      <c r="O61" s="7"/>
      <c r="P61" s="7"/>
      <c r="Q61" s="7"/>
      <c r="R61" s="7"/>
      <c r="S61" s="7"/>
      <c r="T61" s="7"/>
      <c r="U61" s="7"/>
      <c r="V61" s="7"/>
    </row>
    <row r="62" spans="5:66" x14ac:dyDescent="0.25">
      <c r="E62" s="28" t="s">
        <v>27</v>
      </c>
      <c r="F62" s="7"/>
      <c r="G62" s="7"/>
      <c r="H62" s="7"/>
      <c r="I62" s="7"/>
      <c r="J62" s="7"/>
      <c r="K62" s="7"/>
      <c r="L62" s="7"/>
      <c r="M62" s="7"/>
      <c r="N62" s="7"/>
      <c r="O62" s="7"/>
      <c r="P62" s="7"/>
      <c r="Q62" s="7"/>
      <c r="R62" s="7"/>
      <c r="S62" s="7"/>
      <c r="T62" s="7"/>
      <c r="U62" s="7"/>
      <c r="V62" s="7"/>
    </row>
    <row r="63" spans="5:66" x14ac:dyDescent="0.25">
      <c r="E63" s="6" t="s">
        <v>536</v>
      </c>
      <c r="F63" s="7"/>
      <c r="G63" s="7"/>
      <c r="H63" s="7"/>
      <c r="I63" s="7"/>
      <c r="J63" s="7"/>
      <c r="K63" s="7"/>
      <c r="L63" s="7"/>
      <c r="M63" s="7"/>
      <c r="N63" s="7"/>
      <c r="O63" s="7"/>
      <c r="P63" s="7"/>
      <c r="Q63" s="7"/>
      <c r="R63" s="7"/>
      <c r="S63" s="7"/>
      <c r="T63" s="7"/>
      <c r="U63" s="7"/>
      <c r="V63" s="7"/>
    </row>
    <row r="64" spans="5:66" x14ac:dyDescent="0.25">
      <c r="E64" s="6" t="s">
        <v>140</v>
      </c>
      <c r="F64" s="7"/>
      <c r="G64" s="7"/>
      <c r="H64" s="7"/>
      <c r="I64" s="7"/>
      <c r="J64" s="7"/>
      <c r="K64" s="7"/>
      <c r="L64" s="7"/>
      <c r="M64" s="7"/>
      <c r="N64" s="7"/>
      <c r="O64" s="7"/>
      <c r="P64" s="7"/>
      <c r="Q64" s="7"/>
      <c r="R64" s="7"/>
      <c r="S64" s="7"/>
      <c r="T64" s="7"/>
      <c r="U64" s="7"/>
      <c r="V64" s="7"/>
      <c r="X64" s="29"/>
      <c r="Y64" s="29"/>
      <c r="BC64" s="29"/>
    </row>
    <row r="65" spans="5:55" x14ac:dyDescent="0.25">
      <c r="E65" s="6" t="s">
        <v>16</v>
      </c>
      <c r="F65" s="7"/>
      <c r="G65" s="7"/>
      <c r="H65" s="7"/>
      <c r="I65" s="7"/>
      <c r="J65" s="7"/>
      <c r="K65" s="7"/>
      <c r="L65" s="7"/>
      <c r="M65" s="7"/>
      <c r="N65" s="7"/>
      <c r="O65" s="7"/>
      <c r="P65" s="7"/>
      <c r="Q65" s="7"/>
      <c r="R65" s="7"/>
      <c r="S65" s="7"/>
      <c r="T65" s="7"/>
      <c r="U65" s="7"/>
      <c r="V65" s="7"/>
      <c r="X65" s="29"/>
      <c r="Y65" s="29"/>
      <c r="BC65" s="29"/>
    </row>
    <row r="66" spans="5:55" x14ac:dyDescent="0.25">
      <c r="E66" s="28" t="s">
        <v>17</v>
      </c>
      <c r="F66" s="7"/>
      <c r="G66" s="7"/>
      <c r="H66" s="7"/>
      <c r="I66" s="7"/>
      <c r="J66" s="7"/>
      <c r="K66" s="7"/>
      <c r="L66" s="7"/>
      <c r="M66" s="7"/>
      <c r="N66" s="7"/>
      <c r="O66" s="7"/>
      <c r="P66" s="7"/>
      <c r="Q66" s="7"/>
      <c r="R66" s="7"/>
      <c r="S66" s="7"/>
      <c r="T66" s="7"/>
      <c r="U66" s="7"/>
      <c r="V66" s="7"/>
      <c r="X66" s="29"/>
      <c r="Y66" s="29"/>
      <c r="BC66" s="29"/>
    </row>
    <row r="67" spans="5:55" x14ac:dyDescent="0.25">
      <c r="E67" s="6" t="s">
        <v>205</v>
      </c>
      <c r="F67" s="7"/>
      <c r="G67" s="7"/>
      <c r="H67" s="7"/>
      <c r="I67" s="7"/>
      <c r="J67" s="7"/>
      <c r="K67" s="7"/>
      <c r="L67" s="7"/>
      <c r="M67" s="7"/>
      <c r="N67" s="7"/>
      <c r="O67" s="7"/>
      <c r="P67" s="7"/>
      <c r="Q67" s="7"/>
      <c r="R67" s="7"/>
      <c r="S67" s="7"/>
      <c r="T67" s="7"/>
      <c r="U67" s="7"/>
      <c r="V67" s="7"/>
      <c r="X67" s="29"/>
      <c r="Y67" s="29"/>
      <c r="BC67" s="29"/>
    </row>
    <row r="68" spans="5:55" x14ac:dyDescent="0.25">
      <c r="E68" s="6" t="s">
        <v>32</v>
      </c>
      <c r="F68" s="7"/>
      <c r="G68" s="7"/>
      <c r="H68" s="7"/>
      <c r="I68" s="7"/>
      <c r="J68" s="7"/>
      <c r="K68" s="7"/>
      <c r="L68" s="7"/>
      <c r="M68" s="7"/>
      <c r="N68" s="7"/>
      <c r="O68" s="7"/>
      <c r="P68" s="7"/>
      <c r="Q68" s="7"/>
      <c r="R68" s="7"/>
      <c r="S68" s="7"/>
      <c r="T68" s="7"/>
      <c r="U68" s="7"/>
      <c r="V68" s="7"/>
      <c r="X68" s="29"/>
      <c r="Y68" s="29"/>
      <c r="BC68" s="29"/>
    </row>
    <row r="69" spans="5:55" x14ac:dyDescent="0.25">
      <c r="E69" s="6" t="s">
        <v>348</v>
      </c>
      <c r="F69" s="7"/>
      <c r="G69" s="7"/>
      <c r="H69" s="7"/>
      <c r="I69" s="7"/>
      <c r="J69" s="7"/>
      <c r="K69" s="7"/>
      <c r="L69" s="7"/>
      <c r="M69" s="7"/>
      <c r="N69" s="7"/>
      <c r="O69" s="7"/>
      <c r="P69" s="7"/>
      <c r="Q69" s="7"/>
      <c r="R69" s="7"/>
      <c r="S69" s="7"/>
      <c r="T69" s="7"/>
      <c r="U69" s="7"/>
      <c r="V69" s="7"/>
    </row>
    <row r="70" spans="5:55" x14ac:dyDescent="0.25">
      <c r="E70" s="6" t="s">
        <v>141</v>
      </c>
      <c r="F70" s="7"/>
      <c r="G70" s="7"/>
      <c r="H70" s="7"/>
      <c r="I70" s="7"/>
      <c r="J70" s="7"/>
      <c r="K70" s="7"/>
      <c r="L70" s="7"/>
      <c r="M70" s="7"/>
      <c r="N70" s="7"/>
      <c r="O70" s="7"/>
      <c r="P70" s="7"/>
      <c r="Q70" s="7"/>
      <c r="R70" s="7"/>
      <c r="S70" s="7"/>
      <c r="T70" s="7"/>
      <c r="U70" s="7"/>
      <c r="V70" s="7"/>
    </row>
    <row r="71" spans="5:55" x14ac:dyDescent="0.25">
      <c r="E71" s="6" t="s">
        <v>349</v>
      </c>
      <c r="F71" s="7"/>
      <c r="G71" s="7"/>
      <c r="H71" s="7"/>
      <c r="I71" s="7"/>
      <c r="J71" s="7"/>
      <c r="K71" s="7"/>
      <c r="L71" s="7"/>
      <c r="M71" s="7"/>
      <c r="N71" s="7"/>
      <c r="O71" s="7"/>
      <c r="P71" s="7"/>
      <c r="Q71" s="7"/>
      <c r="R71" s="7"/>
      <c r="S71" s="7"/>
      <c r="T71" s="7"/>
      <c r="U71" s="7"/>
      <c r="V71" s="7"/>
    </row>
    <row r="72" spans="5:55" x14ac:dyDescent="0.25">
      <c r="E72" s="6" t="s">
        <v>142</v>
      </c>
      <c r="F72" s="7"/>
      <c r="G72" s="7"/>
      <c r="H72" s="7"/>
      <c r="I72" s="7"/>
      <c r="J72" s="7"/>
      <c r="K72" s="7"/>
      <c r="L72" s="7"/>
      <c r="M72" s="7"/>
      <c r="N72" s="7"/>
      <c r="O72" s="7"/>
      <c r="P72" s="7"/>
      <c r="Q72" s="7"/>
      <c r="R72" s="7"/>
      <c r="S72" s="7"/>
      <c r="T72" s="7"/>
      <c r="U72" s="7"/>
      <c r="V72" s="7"/>
    </row>
    <row r="73" spans="5:55" x14ac:dyDescent="0.25">
      <c r="E73" s="6" t="s">
        <v>350</v>
      </c>
      <c r="F73" s="7"/>
      <c r="G73" s="7"/>
      <c r="H73" s="7"/>
      <c r="I73" s="7"/>
      <c r="J73" s="7"/>
      <c r="K73" s="7"/>
      <c r="L73" s="7"/>
      <c r="M73" s="7"/>
      <c r="N73" s="7"/>
      <c r="O73" s="7"/>
      <c r="P73" s="7"/>
      <c r="Q73" s="7"/>
      <c r="R73" s="7"/>
      <c r="S73" s="7"/>
      <c r="T73" s="7"/>
      <c r="U73" s="7"/>
      <c r="V73" s="7"/>
    </row>
    <row r="74" spans="5:55" x14ac:dyDescent="0.25">
      <c r="E74" s="6" t="s">
        <v>351</v>
      </c>
      <c r="F74" s="7"/>
      <c r="G74" s="7"/>
      <c r="H74" s="7"/>
      <c r="I74" s="7"/>
      <c r="J74" s="7"/>
      <c r="K74" s="7"/>
      <c r="L74" s="7"/>
      <c r="M74" s="7"/>
      <c r="N74" s="7"/>
      <c r="O74" s="7"/>
      <c r="P74" s="7"/>
      <c r="Q74" s="7"/>
      <c r="R74" s="7"/>
      <c r="S74" s="7"/>
      <c r="T74" s="7"/>
      <c r="U74" s="7"/>
      <c r="V74" s="7"/>
    </row>
    <row r="75" spans="5:55" x14ac:dyDescent="0.25">
      <c r="E75" s="6" t="s">
        <v>352</v>
      </c>
      <c r="F75" s="7"/>
      <c r="G75" s="7"/>
      <c r="H75" s="7"/>
      <c r="I75" s="7"/>
      <c r="J75" s="7"/>
      <c r="K75" s="7"/>
      <c r="L75" s="7"/>
      <c r="M75" s="7"/>
      <c r="N75" s="7"/>
      <c r="O75" s="7"/>
      <c r="P75" s="7"/>
      <c r="Q75" s="7"/>
      <c r="R75" s="7"/>
      <c r="S75" s="7"/>
      <c r="T75" s="7"/>
      <c r="U75" s="7"/>
      <c r="V75" s="7"/>
    </row>
    <row r="76" spans="5:55" x14ac:dyDescent="0.25">
      <c r="E76" s="6" t="s">
        <v>78</v>
      </c>
      <c r="F76" s="7"/>
      <c r="G76" s="7"/>
      <c r="H76" s="7"/>
      <c r="I76" s="7"/>
      <c r="J76" s="7"/>
      <c r="K76" s="7"/>
      <c r="L76" s="7"/>
      <c r="M76" s="7"/>
      <c r="N76" s="7"/>
      <c r="O76" s="7"/>
      <c r="P76" s="7"/>
      <c r="Q76" s="7"/>
      <c r="R76" s="7"/>
      <c r="S76" s="7"/>
      <c r="T76" s="7"/>
      <c r="U76" s="7"/>
      <c r="V76" s="7"/>
    </row>
    <row r="77" spans="5:55" x14ac:dyDescent="0.25">
      <c r="E77" s="6" t="s">
        <v>23</v>
      </c>
      <c r="F77" s="7"/>
      <c r="G77" s="7"/>
      <c r="H77" s="7"/>
      <c r="I77" s="7"/>
      <c r="J77" s="7"/>
      <c r="K77" s="7"/>
      <c r="L77" s="7"/>
      <c r="M77" s="7"/>
      <c r="N77" s="7"/>
      <c r="O77" s="7"/>
      <c r="P77" s="7"/>
      <c r="Q77" s="7"/>
      <c r="R77" s="7"/>
      <c r="S77" s="7"/>
      <c r="T77" s="7"/>
      <c r="U77" s="7"/>
      <c r="V77" s="7"/>
    </row>
    <row r="78" spans="5:55" x14ac:dyDescent="0.25">
      <c r="E78" s="6" t="s">
        <v>28</v>
      </c>
      <c r="F78" s="7"/>
      <c r="G78" s="7"/>
      <c r="H78" s="7"/>
      <c r="I78" s="7"/>
      <c r="J78" s="7"/>
      <c r="K78" s="7"/>
      <c r="L78" s="7"/>
      <c r="M78" s="7"/>
      <c r="N78" s="7"/>
      <c r="O78" s="7"/>
      <c r="P78" s="7"/>
      <c r="Q78" s="7"/>
      <c r="R78" s="7"/>
      <c r="S78" s="7"/>
      <c r="T78" s="7"/>
      <c r="U78" s="7"/>
      <c r="V78" s="7"/>
    </row>
    <row r="79" spans="5:55" x14ac:dyDescent="0.25">
      <c r="E79" s="6" t="s">
        <v>29</v>
      </c>
      <c r="F79" s="7"/>
      <c r="G79" s="7"/>
      <c r="H79" s="7"/>
      <c r="I79" s="7"/>
      <c r="J79" s="7"/>
      <c r="K79" s="7"/>
      <c r="L79" s="7"/>
      <c r="M79" s="7"/>
      <c r="N79" s="7"/>
      <c r="O79" s="7"/>
      <c r="P79" s="7"/>
      <c r="Q79" s="7"/>
      <c r="R79" s="7"/>
      <c r="S79" s="7"/>
      <c r="T79" s="7"/>
      <c r="U79" s="7"/>
      <c r="V79" s="7"/>
    </row>
    <row r="80" spans="5:55" x14ac:dyDescent="0.25">
      <c r="E80" s="6" t="s">
        <v>18</v>
      </c>
      <c r="F80" s="7"/>
      <c r="G80" s="7"/>
      <c r="H80" s="7"/>
      <c r="I80" s="7"/>
      <c r="J80" s="7"/>
      <c r="K80" s="7"/>
      <c r="L80" s="7"/>
      <c r="M80" s="7"/>
      <c r="N80" s="7"/>
      <c r="O80" s="7"/>
      <c r="P80" s="7"/>
      <c r="Q80" s="7"/>
      <c r="R80" s="7"/>
      <c r="S80" s="7"/>
      <c r="T80" s="7"/>
      <c r="U80" s="7"/>
      <c r="V80" s="7"/>
    </row>
    <row r="81" spans="5:25" x14ac:dyDescent="0.25">
      <c r="E81" s="6" t="s">
        <v>34</v>
      </c>
      <c r="F81" s="7"/>
      <c r="G81" s="7"/>
      <c r="H81" s="7"/>
      <c r="I81" s="7"/>
      <c r="J81" s="7"/>
      <c r="K81" s="7"/>
      <c r="L81" s="7"/>
      <c r="M81" s="7"/>
      <c r="N81" s="7"/>
      <c r="O81" s="7"/>
      <c r="P81" s="7"/>
      <c r="Q81" s="7"/>
      <c r="R81" s="7"/>
      <c r="S81" s="7"/>
      <c r="T81" s="7"/>
      <c r="U81" s="7"/>
      <c r="V81" s="7"/>
    </row>
    <row r="82" spans="5:25" x14ac:dyDescent="0.25">
      <c r="E82" s="6" t="s">
        <v>33</v>
      </c>
      <c r="F82" s="7"/>
      <c r="G82" s="7"/>
      <c r="H82" s="7"/>
      <c r="I82" s="7"/>
      <c r="J82" s="7"/>
      <c r="K82" s="7"/>
      <c r="L82" s="7"/>
      <c r="M82" s="7"/>
      <c r="N82" s="7"/>
      <c r="O82" s="7"/>
      <c r="P82" s="7"/>
      <c r="Q82" s="7"/>
      <c r="R82" s="7"/>
      <c r="S82" s="7"/>
      <c r="T82" s="7"/>
      <c r="U82" s="7"/>
      <c r="V82" s="7"/>
    </row>
    <row r="83" spans="5:25" x14ac:dyDescent="0.25">
      <c r="E83" s="6" t="s">
        <v>36</v>
      </c>
      <c r="F83" s="7"/>
      <c r="G83" s="7"/>
      <c r="H83" s="7"/>
      <c r="I83" s="7"/>
      <c r="J83" s="7"/>
      <c r="K83" s="7"/>
      <c r="L83" s="7"/>
      <c r="M83" s="7"/>
      <c r="N83" s="7"/>
      <c r="O83" s="7"/>
      <c r="P83" s="7"/>
      <c r="Q83" s="7"/>
      <c r="R83" s="7"/>
      <c r="S83" s="7"/>
      <c r="T83" s="7"/>
      <c r="U83" s="7"/>
      <c r="V83" s="7"/>
    </row>
    <row r="84" spans="5:25" x14ac:dyDescent="0.25">
      <c r="E84" s="6" t="s">
        <v>35</v>
      </c>
      <c r="F84" s="7"/>
      <c r="G84" s="7"/>
      <c r="H84" s="7"/>
      <c r="I84" s="7"/>
      <c r="J84" s="7"/>
      <c r="K84" s="7"/>
      <c r="L84" s="7"/>
      <c r="M84" s="7"/>
      <c r="N84" s="7"/>
      <c r="O84" s="7"/>
      <c r="P84" s="7"/>
      <c r="Q84" s="7"/>
      <c r="R84" s="7"/>
      <c r="S84" s="7"/>
      <c r="T84" s="7"/>
      <c r="U84" s="7"/>
      <c r="V84" s="7"/>
    </row>
    <row r="85" spans="5:25" x14ac:dyDescent="0.25">
      <c r="E85" s="6" t="s">
        <v>535</v>
      </c>
      <c r="F85" s="7"/>
      <c r="G85" s="7"/>
      <c r="H85" s="7"/>
      <c r="I85" s="7"/>
      <c r="J85" s="7"/>
      <c r="K85" s="7"/>
      <c r="L85" s="7"/>
      <c r="M85" s="7"/>
      <c r="N85" s="7"/>
      <c r="O85" s="7"/>
      <c r="P85" s="7"/>
      <c r="Q85" s="7"/>
      <c r="R85" s="7"/>
      <c r="S85" s="7"/>
      <c r="T85" s="7"/>
      <c r="U85" s="7"/>
      <c r="V85" s="7"/>
    </row>
    <row r="86" spans="5:25" x14ac:dyDescent="0.25">
      <c r="E86" s="10" t="s">
        <v>91</v>
      </c>
      <c r="F86" s="7"/>
      <c r="G86" s="7"/>
      <c r="H86" s="7"/>
      <c r="I86" s="7"/>
      <c r="J86" s="7"/>
      <c r="K86" s="7"/>
      <c r="L86" s="7"/>
      <c r="M86" s="7"/>
      <c r="N86" s="7"/>
      <c r="O86" s="7"/>
      <c r="P86" s="7"/>
      <c r="Q86" s="7"/>
      <c r="R86" s="7"/>
      <c r="S86" s="7"/>
      <c r="T86" s="7"/>
      <c r="U86" s="7"/>
      <c r="V86" s="7"/>
    </row>
    <row r="88" spans="5:25" x14ac:dyDescent="0.25">
      <c r="E88" s="8" t="s">
        <v>7</v>
      </c>
      <c r="F88" s="9"/>
      <c r="G88" s="9"/>
      <c r="H88" s="9"/>
      <c r="I88" s="9"/>
      <c r="J88" s="9"/>
      <c r="K88" s="9"/>
      <c r="L88" s="9"/>
      <c r="M88" s="9"/>
      <c r="N88" s="9"/>
      <c r="O88" s="9"/>
      <c r="P88" s="9"/>
      <c r="Q88" s="9"/>
      <c r="R88" s="9"/>
      <c r="S88" s="9"/>
      <c r="T88" s="9"/>
      <c r="U88" s="9"/>
      <c r="V88" s="9"/>
      <c r="W88" s="9"/>
      <c r="X88" s="9"/>
      <c r="Y88" s="9"/>
    </row>
    <row r="89" spans="5:25" x14ac:dyDescent="0.25">
      <c r="E89" s="8"/>
      <c r="F89" s="9"/>
      <c r="G89" s="9"/>
      <c r="H89" s="9"/>
      <c r="I89" s="9"/>
      <c r="J89" s="9"/>
      <c r="K89" s="9"/>
      <c r="L89" s="9"/>
      <c r="M89" s="9"/>
      <c r="N89" s="9"/>
      <c r="O89" s="9"/>
      <c r="P89" s="9"/>
      <c r="Q89" s="9"/>
      <c r="R89" s="9"/>
      <c r="S89" s="9"/>
      <c r="T89" s="9"/>
      <c r="U89" s="9"/>
      <c r="V89" s="9"/>
      <c r="W89" s="9"/>
      <c r="X89" s="9"/>
      <c r="Y89" s="9"/>
    </row>
    <row r="90" spans="5:25" x14ac:dyDescent="0.25">
      <c r="E90" s="8" t="s">
        <v>129</v>
      </c>
      <c r="F90" s="9"/>
      <c r="G90" s="9"/>
      <c r="H90" s="9"/>
      <c r="I90" s="9"/>
      <c r="J90" s="9"/>
      <c r="K90" s="9"/>
      <c r="L90" s="9"/>
      <c r="M90" s="9"/>
      <c r="N90" s="9"/>
      <c r="O90" s="9"/>
      <c r="P90" s="9"/>
      <c r="Q90" s="9"/>
      <c r="R90" s="9"/>
      <c r="S90" s="9"/>
      <c r="T90" s="9"/>
      <c r="U90" s="9"/>
      <c r="V90" s="9"/>
      <c r="W90" s="9"/>
      <c r="X90" s="9"/>
      <c r="Y90" s="9"/>
    </row>
    <row r="91" spans="5:25" x14ac:dyDescent="0.25">
      <c r="E91" s="8" t="s">
        <v>8</v>
      </c>
      <c r="F91" s="9"/>
      <c r="G91" s="9"/>
      <c r="H91" s="9"/>
      <c r="I91" s="9"/>
      <c r="J91" s="9"/>
      <c r="K91" s="9"/>
      <c r="L91" s="9"/>
      <c r="M91" s="9"/>
      <c r="N91" s="9"/>
      <c r="O91" s="9"/>
      <c r="P91" s="9"/>
      <c r="Q91" s="9"/>
      <c r="R91" s="9"/>
      <c r="S91" s="9"/>
      <c r="T91" s="9"/>
      <c r="U91" s="9"/>
      <c r="V91" s="9"/>
      <c r="W91" s="9"/>
      <c r="X91" s="9"/>
      <c r="Y91" s="9"/>
    </row>
    <row r="92" spans="5:25" x14ac:dyDescent="0.25">
      <c r="E92" s="8" t="s">
        <v>538</v>
      </c>
      <c r="F92" s="9"/>
      <c r="G92" s="9"/>
      <c r="H92" s="9"/>
      <c r="I92" s="9"/>
      <c r="J92" s="9"/>
      <c r="K92" s="9"/>
      <c r="L92" s="9"/>
      <c r="M92" s="9"/>
      <c r="N92" s="9"/>
      <c r="O92" s="9"/>
      <c r="P92" s="9"/>
      <c r="Q92" s="9"/>
      <c r="R92" s="9"/>
      <c r="S92" s="9"/>
      <c r="T92" s="9"/>
      <c r="U92" s="9"/>
      <c r="V92" s="9"/>
      <c r="W92" s="9"/>
      <c r="X92" s="9"/>
      <c r="Y92" s="9"/>
    </row>
    <row r="93" spans="5:25" x14ac:dyDescent="0.25">
      <c r="E93" s="11" t="s">
        <v>356</v>
      </c>
      <c r="F93" s="9"/>
      <c r="G93" s="9"/>
      <c r="H93" s="9"/>
      <c r="I93" s="9"/>
      <c r="J93" s="9"/>
      <c r="K93" s="9"/>
      <c r="L93" s="9"/>
      <c r="M93" s="9"/>
      <c r="N93" s="9"/>
      <c r="O93" s="9"/>
      <c r="P93" s="9"/>
      <c r="Q93" s="9"/>
      <c r="R93" s="9"/>
      <c r="S93" s="9"/>
      <c r="T93" s="9"/>
      <c r="U93" s="9"/>
      <c r="V93" s="9"/>
      <c r="W93" s="9"/>
      <c r="X93" s="9"/>
      <c r="Y93" s="9"/>
    </row>
    <row r="94" spans="5:25" x14ac:dyDescent="0.25">
      <c r="E94" s="11" t="s">
        <v>357</v>
      </c>
      <c r="F94" s="9"/>
      <c r="G94" s="9"/>
      <c r="H94" s="9"/>
      <c r="I94" s="9"/>
      <c r="J94" s="9"/>
      <c r="K94" s="9"/>
      <c r="L94" s="9"/>
      <c r="M94" s="9"/>
      <c r="N94" s="9"/>
      <c r="O94" s="9"/>
      <c r="P94" s="9"/>
      <c r="Q94" s="9"/>
      <c r="R94" s="9"/>
      <c r="S94" s="9"/>
      <c r="T94" s="9"/>
      <c r="U94" s="9"/>
      <c r="V94" s="9"/>
      <c r="W94" s="9"/>
      <c r="X94" s="9"/>
      <c r="Y94" s="9"/>
    </row>
    <row r="95" spans="5:25" x14ac:dyDescent="0.25">
      <c r="E95" s="8" t="s">
        <v>537</v>
      </c>
      <c r="F95" s="9"/>
      <c r="G95" s="9"/>
      <c r="H95" s="9"/>
      <c r="I95" s="9"/>
      <c r="J95" s="9"/>
      <c r="K95" s="9"/>
      <c r="L95" s="9"/>
      <c r="M95" s="9"/>
      <c r="N95" s="9"/>
      <c r="O95" s="9"/>
      <c r="P95" s="9"/>
      <c r="Q95" s="9"/>
      <c r="R95" s="9"/>
      <c r="S95" s="9"/>
      <c r="T95" s="9"/>
      <c r="U95" s="9"/>
      <c r="V95" s="9"/>
      <c r="W95" s="9"/>
      <c r="X95" s="9"/>
      <c r="Y95" s="9"/>
    </row>
    <row r="96" spans="5:25" x14ac:dyDescent="0.25">
      <c r="E96" s="8"/>
      <c r="F96" s="9"/>
      <c r="G96" s="9"/>
      <c r="H96" s="9"/>
      <c r="I96" s="9"/>
      <c r="J96" s="9"/>
      <c r="K96" s="9"/>
      <c r="L96" s="9"/>
      <c r="M96" s="9"/>
      <c r="N96" s="9"/>
      <c r="O96" s="9"/>
      <c r="P96" s="9"/>
      <c r="Q96" s="9"/>
      <c r="R96" s="9"/>
      <c r="S96" s="9"/>
      <c r="T96" s="9"/>
      <c r="U96" s="9"/>
      <c r="V96" s="9"/>
      <c r="W96" s="9"/>
      <c r="X96" s="9"/>
      <c r="Y96" s="9"/>
    </row>
    <row r="97" spans="5:25" x14ac:dyDescent="0.25">
      <c r="E97" s="8" t="s">
        <v>13</v>
      </c>
      <c r="F97" s="9"/>
      <c r="G97" s="9"/>
      <c r="H97" s="9"/>
      <c r="I97" s="9"/>
      <c r="J97" s="9"/>
      <c r="K97" s="9"/>
      <c r="L97" s="9"/>
      <c r="M97" s="9"/>
      <c r="N97" s="9"/>
      <c r="O97" s="9"/>
      <c r="P97" s="9"/>
      <c r="Q97" s="9"/>
      <c r="R97" s="9"/>
      <c r="S97" s="9"/>
      <c r="T97" s="9"/>
      <c r="U97" s="9"/>
      <c r="V97" s="9"/>
      <c r="W97" s="9"/>
      <c r="X97" s="9"/>
      <c r="Y97" s="9"/>
    </row>
    <row r="98" spans="5:25" x14ac:dyDescent="0.25">
      <c r="E98" s="8" t="s">
        <v>9</v>
      </c>
      <c r="F98" s="9"/>
      <c r="G98" s="9"/>
      <c r="H98" s="9"/>
      <c r="I98" s="9"/>
      <c r="J98" s="9"/>
      <c r="K98" s="9"/>
      <c r="L98" s="9"/>
      <c r="M98" s="9"/>
      <c r="N98" s="9"/>
      <c r="O98" s="9"/>
      <c r="P98" s="9"/>
      <c r="Q98" s="9"/>
      <c r="R98" s="9"/>
      <c r="S98" s="9"/>
      <c r="T98" s="9"/>
      <c r="U98" s="9"/>
      <c r="V98" s="9"/>
      <c r="W98" s="9"/>
      <c r="X98" s="9"/>
      <c r="Y98" s="9"/>
    </row>
    <row r="100" spans="5:25" x14ac:dyDescent="0.25">
      <c r="E100" s="1" t="s">
        <v>3</v>
      </c>
    </row>
    <row r="154" spans="5:5" x14ac:dyDescent="0.25">
      <c r="E154" s="1" t="s">
        <v>4</v>
      </c>
    </row>
    <row r="208" spans="5:5" x14ac:dyDescent="0.25">
      <c r="E208" s="1" t="s">
        <v>539</v>
      </c>
    </row>
    <row r="230" spans="5:5" customFormat="1" x14ac:dyDescent="0.25">
      <c r="E230" s="2" t="s">
        <v>532</v>
      </c>
    </row>
    <row r="231" spans="5:5" customFormat="1" x14ac:dyDescent="0.25"/>
    <row r="232" spans="5:5" customFormat="1" x14ac:dyDescent="0.25"/>
    <row r="233" spans="5:5" customFormat="1" x14ac:dyDescent="0.25"/>
    <row r="234" spans="5:5" customFormat="1" x14ac:dyDescent="0.25"/>
    <row r="235" spans="5:5" customFormat="1" x14ac:dyDescent="0.25"/>
    <row r="236" spans="5:5" customFormat="1" x14ac:dyDescent="0.25"/>
    <row r="237" spans="5:5" customFormat="1" x14ac:dyDescent="0.25"/>
    <row r="238" spans="5:5" customFormat="1" x14ac:dyDescent="0.25"/>
    <row r="239" spans="5:5" customFormat="1" x14ac:dyDescent="0.25"/>
    <row r="240" spans="5:5" customFormat="1" x14ac:dyDescent="0.25"/>
    <row r="241" customFormat="1" x14ac:dyDescent="0.25"/>
    <row r="242" customFormat="1" x14ac:dyDescent="0.25"/>
    <row r="243" customFormat="1" x14ac:dyDescent="0.25"/>
    <row r="244" customFormat="1" x14ac:dyDescent="0.25"/>
    <row r="245" customFormat="1" x14ac:dyDescent="0.25"/>
    <row r="246" customFormat="1" x14ac:dyDescent="0.25"/>
    <row r="247" customFormat="1" x14ac:dyDescent="0.25"/>
    <row r="248" customFormat="1" x14ac:dyDescent="0.25"/>
    <row r="249" customFormat="1" x14ac:dyDescent="0.25"/>
    <row r="250" customFormat="1" x14ac:dyDescent="0.25"/>
    <row r="251" customFormat="1" x14ac:dyDescent="0.25"/>
    <row r="252" customFormat="1" x14ac:dyDescent="0.25"/>
    <row r="253" customFormat="1" x14ac:dyDescent="0.25"/>
    <row r="254" customFormat="1" x14ac:dyDescent="0.25"/>
    <row r="255" customFormat="1" x14ac:dyDescent="0.25"/>
    <row r="256" customFormat="1" x14ac:dyDescent="0.25"/>
    <row r="257" spans="50:50" customFormat="1" x14ac:dyDescent="0.25"/>
    <row r="258" spans="50:50" customFormat="1" x14ac:dyDescent="0.25"/>
    <row r="259" spans="50:50" customFormat="1" x14ac:dyDescent="0.25"/>
    <row r="260" spans="50:50" customFormat="1" x14ac:dyDescent="0.25"/>
    <row r="261" spans="50:50" customFormat="1" x14ac:dyDescent="0.25"/>
    <row r="262" spans="50:50" customFormat="1" x14ac:dyDescent="0.25"/>
    <row r="263" spans="50:50" customFormat="1" x14ac:dyDescent="0.25"/>
    <row r="264" spans="50:50" customFormat="1" x14ac:dyDescent="0.25"/>
    <row r="265" spans="50:50" customFormat="1" x14ac:dyDescent="0.25"/>
    <row r="266" spans="50:50" customFormat="1" x14ac:dyDescent="0.25"/>
    <row r="267" spans="50:50" customFormat="1" x14ac:dyDescent="0.25">
      <c r="AX267" t="s">
        <v>22</v>
      </c>
    </row>
    <row r="268" spans="50:50" customFormat="1" x14ac:dyDescent="0.25">
      <c r="AX268" s="2" t="s">
        <v>541</v>
      </c>
    </row>
    <row r="269" spans="50:50" customFormat="1" x14ac:dyDescent="0.25"/>
    <row r="270" spans="50:50" customFormat="1" x14ac:dyDescent="0.25"/>
    <row r="271" spans="50:50" customFormat="1" x14ac:dyDescent="0.25"/>
    <row r="272" spans="50:50" customFormat="1" x14ac:dyDescent="0.25"/>
    <row r="273" spans="5:5" customFormat="1" x14ac:dyDescent="0.25">
      <c r="E273" s="13" t="s">
        <v>543</v>
      </c>
    </row>
    <row r="274" spans="5:5" customFormat="1" x14ac:dyDescent="0.25">
      <c r="E274" t="s">
        <v>544</v>
      </c>
    </row>
    <row r="275" spans="5:5" customFormat="1" x14ac:dyDescent="0.25"/>
    <row r="276" spans="5:5" customFormat="1" x14ac:dyDescent="0.25"/>
    <row r="277" spans="5:5" customFormat="1" x14ac:dyDescent="0.25"/>
    <row r="278" spans="5:5" customFormat="1" x14ac:dyDescent="0.25"/>
    <row r="279" spans="5:5" customFormat="1" x14ac:dyDescent="0.25"/>
    <row r="280" spans="5:5" customFormat="1" x14ac:dyDescent="0.25"/>
    <row r="281" spans="5:5" customFormat="1" x14ac:dyDescent="0.25"/>
    <row r="282" spans="5:5" customFormat="1" x14ac:dyDescent="0.25"/>
    <row r="283" spans="5:5" customFormat="1" x14ac:dyDescent="0.25"/>
    <row r="284" spans="5:5" customFormat="1" x14ac:dyDescent="0.25"/>
    <row r="285" spans="5:5" customFormat="1" x14ac:dyDescent="0.25"/>
    <row r="286" spans="5:5" customFormat="1" x14ac:dyDescent="0.25"/>
    <row r="287" spans="5:5" customFormat="1" x14ac:dyDescent="0.25"/>
    <row r="288" spans="5:5" customFormat="1" x14ac:dyDescent="0.25"/>
    <row r="289" customFormat="1" x14ac:dyDescent="0.25"/>
    <row r="290" customFormat="1" x14ac:dyDescent="0.25"/>
    <row r="291" customFormat="1" x14ac:dyDescent="0.25"/>
    <row r="292" customFormat="1" x14ac:dyDescent="0.25"/>
    <row r="293" customFormat="1" x14ac:dyDescent="0.25"/>
    <row r="294" customFormat="1" x14ac:dyDescent="0.25"/>
    <row r="295" customFormat="1" x14ac:dyDescent="0.25"/>
    <row r="296" customFormat="1" x14ac:dyDescent="0.25"/>
    <row r="297" customFormat="1" x14ac:dyDescent="0.25"/>
    <row r="298" customFormat="1" x14ac:dyDescent="0.25"/>
    <row r="299" customFormat="1" x14ac:dyDescent="0.25"/>
    <row r="300" customFormat="1" x14ac:dyDescent="0.25"/>
    <row r="301" customFormat="1" x14ac:dyDescent="0.25"/>
    <row r="302" customFormat="1" x14ac:dyDescent="0.25"/>
    <row r="303" customFormat="1" x14ac:dyDescent="0.25"/>
    <row r="304" customFormat="1" x14ac:dyDescent="0.25"/>
    <row r="305" customFormat="1" x14ac:dyDescent="0.25"/>
    <row r="306" customFormat="1" x14ac:dyDescent="0.25"/>
    <row r="307" customFormat="1" x14ac:dyDescent="0.25"/>
    <row r="308" customFormat="1" x14ac:dyDescent="0.25"/>
    <row r="309" customFormat="1" x14ac:dyDescent="0.25"/>
    <row r="310" customFormat="1" x14ac:dyDescent="0.25"/>
    <row r="311" customFormat="1" x14ac:dyDescent="0.25"/>
    <row r="312" customFormat="1" x14ac:dyDescent="0.25"/>
    <row r="313" customFormat="1" x14ac:dyDescent="0.25"/>
    <row r="325" spans="3:6" x14ac:dyDescent="0.25">
      <c r="C325" s="12">
        <v>0</v>
      </c>
      <c r="E325" s="1" t="s">
        <v>559</v>
      </c>
    </row>
    <row r="326" spans="3:6" x14ac:dyDescent="0.25">
      <c r="E326" s="3" t="s">
        <v>545</v>
      </c>
    </row>
    <row r="327" spans="3:6" x14ac:dyDescent="0.25">
      <c r="E327" s="3" t="s">
        <v>546</v>
      </c>
    </row>
    <row r="328" spans="3:6" x14ac:dyDescent="0.25">
      <c r="E328" s="3" t="s">
        <v>108</v>
      </c>
    </row>
    <row r="331" spans="3:6" x14ac:dyDescent="0.25">
      <c r="E331" s="23" t="s">
        <v>74</v>
      </c>
      <c r="F331" s="1"/>
    </row>
    <row r="332" spans="3:6" x14ac:dyDescent="0.25">
      <c r="E332" s="3" t="s">
        <v>94</v>
      </c>
    </row>
    <row r="334" spans="3:6" x14ac:dyDescent="0.25">
      <c r="E334" s="23" t="s">
        <v>96</v>
      </c>
    </row>
    <row r="335" spans="3:6" x14ac:dyDescent="0.25">
      <c r="E335" s="3" t="s">
        <v>110</v>
      </c>
    </row>
    <row r="337" spans="5:21" x14ac:dyDescent="0.25">
      <c r="E337" s="23" t="s">
        <v>97</v>
      </c>
    </row>
    <row r="338" spans="5:21" x14ac:dyDescent="0.25">
      <c r="E338" s="3" t="s">
        <v>117</v>
      </c>
    </row>
    <row r="340" spans="5:21" x14ac:dyDescent="0.25">
      <c r="E340" s="23" t="s">
        <v>50</v>
      </c>
    </row>
    <row r="341" spans="5:21" x14ac:dyDescent="0.25">
      <c r="E341" s="3" t="s">
        <v>550</v>
      </c>
    </row>
    <row r="343" spans="5:21" x14ac:dyDescent="0.25">
      <c r="E343" s="23" t="s">
        <v>51</v>
      </c>
    </row>
    <row r="344" spans="5:21" x14ac:dyDescent="0.25">
      <c r="E344" s="3" t="s">
        <v>547</v>
      </c>
    </row>
    <row r="346" spans="5:21" x14ac:dyDescent="0.25">
      <c r="E346" s="1" t="s">
        <v>53</v>
      </c>
    </row>
    <row r="347" spans="5:21" x14ac:dyDescent="0.25">
      <c r="E347" s="3" t="s">
        <v>548</v>
      </c>
    </row>
    <row r="349" spans="5:21" x14ac:dyDescent="0.25">
      <c r="E349" s="23" t="s">
        <v>52</v>
      </c>
    </row>
    <row r="350" spans="5:21" x14ac:dyDescent="0.25">
      <c r="E350" s="3" t="s">
        <v>549</v>
      </c>
    </row>
    <row r="352" spans="5:21" x14ac:dyDescent="0.25">
      <c r="E352" s="6" t="s">
        <v>15</v>
      </c>
      <c r="F352" s="7"/>
      <c r="G352" s="7"/>
      <c r="H352" s="7"/>
      <c r="I352" s="7"/>
      <c r="J352" s="7"/>
      <c r="K352" s="7"/>
      <c r="L352" s="7"/>
      <c r="M352" s="7"/>
      <c r="N352" s="7"/>
      <c r="O352" s="7"/>
      <c r="P352" s="7"/>
      <c r="Q352" s="7"/>
      <c r="R352" s="7"/>
      <c r="S352" s="7"/>
      <c r="T352" s="7"/>
      <c r="U352" s="7"/>
    </row>
    <row r="353" spans="5:25" x14ac:dyDescent="0.25">
      <c r="E353" s="6" t="s">
        <v>551</v>
      </c>
      <c r="F353" s="7"/>
      <c r="G353" s="7"/>
      <c r="H353" s="7"/>
      <c r="I353" s="7"/>
      <c r="J353" s="7"/>
      <c r="K353" s="7"/>
      <c r="L353" s="7"/>
      <c r="M353" s="7"/>
      <c r="N353" s="7"/>
      <c r="O353" s="7"/>
      <c r="P353" s="7"/>
      <c r="Q353" s="7"/>
      <c r="R353" s="7"/>
      <c r="S353" s="7"/>
      <c r="T353" s="7"/>
      <c r="U353" s="7"/>
    </row>
    <row r="354" spans="5:25" x14ac:dyDescent="0.25">
      <c r="E354" s="6" t="s">
        <v>552</v>
      </c>
      <c r="F354" s="7"/>
      <c r="G354" s="7"/>
      <c r="H354" s="7"/>
      <c r="I354" s="7"/>
      <c r="J354" s="7"/>
      <c r="K354" s="7"/>
      <c r="L354" s="7"/>
      <c r="M354" s="7"/>
      <c r="N354" s="7"/>
      <c r="O354" s="7"/>
      <c r="P354" s="7"/>
      <c r="Q354" s="7"/>
      <c r="R354" s="7"/>
      <c r="S354" s="7"/>
      <c r="T354" s="7"/>
      <c r="U354" s="7"/>
    </row>
    <row r="355" spans="5:25" x14ac:dyDescent="0.25">
      <c r="E355" s="6" t="s">
        <v>72</v>
      </c>
      <c r="F355" s="7"/>
      <c r="G355" s="7"/>
      <c r="H355" s="7"/>
      <c r="I355" s="7"/>
      <c r="J355" s="7"/>
      <c r="K355" s="7"/>
      <c r="L355" s="7"/>
      <c r="M355" s="7"/>
      <c r="N355" s="7"/>
      <c r="O355" s="7"/>
      <c r="P355" s="7"/>
      <c r="Q355" s="7"/>
      <c r="R355" s="7"/>
      <c r="S355" s="7"/>
      <c r="T355" s="7"/>
      <c r="U355" s="7"/>
    </row>
    <row r="356" spans="5:25" x14ac:dyDescent="0.25">
      <c r="E356" s="6" t="s">
        <v>553</v>
      </c>
      <c r="F356" s="7"/>
      <c r="G356" s="7"/>
      <c r="H356" s="7"/>
      <c r="I356" s="7"/>
      <c r="J356" s="7"/>
      <c r="K356" s="7"/>
      <c r="L356" s="7"/>
      <c r="M356" s="7"/>
      <c r="N356" s="7"/>
      <c r="O356" s="7"/>
      <c r="P356" s="7"/>
      <c r="Q356" s="7"/>
      <c r="R356" s="7"/>
      <c r="S356" s="7"/>
      <c r="T356" s="7"/>
      <c r="U356" s="7"/>
    </row>
    <row r="357" spans="5:25" x14ac:dyDescent="0.25">
      <c r="E357" s="6" t="s">
        <v>554</v>
      </c>
      <c r="F357" s="7"/>
      <c r="G357" s="7"/>
      <c r="H357" s="7"/>
      <c r="I357" s="7"/>
      <c r="J357" s="7"/>
      <c r="K357" s="7"/>
      <c r="L357" s="7"/>
      <c r="M357" s="7"/>
      <c r="N357" s="7"/>
      <c r="O357" s="7"/>
      <c r="P357" s="7"/>
      <c r="Q357" s="7"/>
      <c r="R357" s="7"/>
      <c r="S357" s="7"/>
      <c r="T357" s="7"/>
      <c r="U357" s="7"/>
    </row>
    <row r="359" spans="5:25" x14ac:dyDescent="0.25">
      <c r="E359" s="8" t="s">
        <v>7</v>
      </c>
      <c r="F359" s="9"/>
      <c r="G359" s="9"/>
      <c r="H359" s="9"/>
      <c r="I359" s="9"/>
      <c r="J359" s="9"/>
      <c r="K359" s="9"/>
      <c r="L359" s="9"/>
      <c r="M359" s="9"/>
      <c r="N359" s="9"/>
      <c r="O359" s="9"/>
      <c r="P359" s="9"/>
      <c r="Q359" s="9"/>
      <c r="R359" s="9"/>
      <c r="S359" s="9"/>
      <c r="T359" s="9"/>
      <c r="U359" s="9"/>
      <c r="V359" s="9"/>
      <c r="W359" s="9"/>
      <c r="X359" s="9"/>
      <c r="Y359" s="9"/>
    </row>
    <row r="360" spans="5:25" x14ac:dyDescent="0.25">
      <c r="E360" s="8"/>
      <c r="F360" s="9"/>
      <c r="G360" s="9"/>
      <c r="H360" s="9"/>
      <c r="I360" s="9"/>
      <c r="J360" s="9"/>
      <c r="K360" s="9"/>
      <c r="L360" s="9"/>
      <c r="M360" s="9"/>
      <c r="N360" s="9"/>
      <c r="O360" s="9"/>
      <c r="P360" s="9"/>
      <c r="Q360" s="9"/>
      <c r="R360" s="9"/>
      <c r="S360" s="9"/>
      <c r="T360" s="9"/>
      <c r="U360" s="9"/>
      <c r="V360" s="9"/>
      <c r="W360" s="9"/>
      <c r="X360" s="9"/>
      <c r="Y360" s="9"/>
    </row>
    <row r="361" spans="5:25" x14ac:dyDescent="0.25">
      <c r="E361" s="8" t="s">
        <v>217</v>
      </c>
      <c r="F361" s="9"/>
      <c r="G361" s="9"/>
      <c r="H361" s="9"/>
      <c r="I361" s="9"/>
      <c r="J361" s="9"/>
      <c r="K361" s="9"/>
      <c r="L361" s="9"/>
      <c r="M361" s="9"/>
      <c r="N361" s="9"/>
      <c r="O361" s="9"/>
      <c r="P361" s="9"/>
      <c r="Q361" s="9"/>
      <c r="R361" s="9"/>
      <c r="S361" s="9"/>
      <c r="T361" s="9"/>
      <c r="U361" s="9"/>
      <c r="V361" s="9"/>
      <c r="W361" s="9"/>
      <c r="X361" s="9"/>
      <c r="Y361" s="9"/>
    </row>
    <row r="362" spans="5:25" x14ac:dyDescent="0.25">
      <c r="E362" s="8" t="s">
        <v>8</v>
      </c>
      <c r="F362" s="9"/>
      <c r="G362" s="9"/>
      <c r="H362" s="9"/>
      <c r="I362" s="9"/>
      <c r="J362" s="9"/>
      <c r="K362" s="9"/>
      <c r="L362" s="9"/>
      <c r="M362" s="9"/>
      <c r="N362" s="9"/>
      <c r="O362" s="9"/>
      <c r="P362" s="9"/>
      <c r="Q362" s="9"/>
      <c r="R362" s="9"/>
      <c r="S362" s="9"/>
      <c r="T362" s="9"/>
      <c r="U362" s="9"/>
      <c r="V362" s="9"/>
      <c r="W362" s="9"/>
      <c r="X362" s="9"/>
      <c r="Y362" s="9"/>
    </row>
    <row r="363" spans="5:25" x14ac:dyDescent="0.25">
      <c r="E363" s="8" t="s">
        <v>555</v>
      </c>
      <c r="F363" s="9"/>
      <c r="G363" s="9"/>
      <c r="H363" s="9"/>
      <c r="I363" s="9"/>
      <c r="J363" s="9"/>
      <c r="K363" s="9"/>
      <c r="L363" s="9"/>
      <c r="M363" s="9"/>
      <c r="N363" s="9"/>
      <c r="O363" s="9"/>
      <c r="P363" s="9"/>
      <c r="Q363" s="9"/>
      <c r="R363" s="9"/>
      <c r="S363" s="9"/>
      <c r="T363" s="9"/>
      <c r="U363" s="9"/>
      <c r="V363" s="9"/>
      <c r="W363" s="9"/>
      <c r="X363" s="9"/>
      <c r="Y363" s="9"/>
    </row>
    <row r="364" spans="5:25" x14ac:dyDescent="0.25">
      <c r="E364" s="8" t="s">
        <v>86</v>
      </c>
      <c r="F364" s="9"/>
      <c r="G364" s="9"/>
      <c r="H364" s="9"/>
      <c r="I364" s="9"/>
      <c r="J364" s="9"/>
      <c r="K364" s="9"/>
      <c r="L364" s="9"/>
      <c r="M364" s="9"/>
      <c r="N364" s="9"/>
      <c r="O364" s="9"/>
      <c r="P364" s="9"/>
      <c r="Q364" s="9"/>
      <c r="R364" s="9"/>
      <c r="S364" s="9"/>
      <c r="T364" s="9"/>
      <c r="U364" s="9"/>
      <c r="V364" s="9"/>
      <c r="W364" s="9"/>
      <c r="X364" s="9"/>
      <c r="Y364" s="9"/>
    </row>
    <row r="365" spans="5:25" x14ac:dyDescent="0.25">
      <c r="E365" s="8" t="s">
        <v>556</v>
      </c>
      <c r="F365" s="9"/>
      <c r="G365" s="9"/>
      <c r="H365" s="9"/>
      <c r="I365" s="9"/>
      <c r="J365" s="9"/>
      <c r="K365" s="9"/>
      <c r="L365" s="9"/>
      <c r="M365" s="9"/>
      <c r="N365" s="9"/>
      <c r="O365" s="9"/>
      <c r="P365" s="9"/>
      <c r="Q365" s="9"/>
      <c r="R365" s="9"/>
      <c r="S365" s="9"/>
      <c r="T365" s="9"/>
      <c r="U365" s="9"/>
      <c r="V365" s="9"/>
      <c r="W365" s="9"/>
      <c r="X365" s="9"/>
      <c r="Y365" s="9"/>
    </row>
    <row r="366" spans="5:25" x14ac:dyDescent="0.25">
      <c r="E366" s="8" t="s">
        <v>557</v>
      </c>
      <c r="F366" s="9"/>
      <c r="G366" s="9"/>
      <c r="H366" s="9"/>
      <c r="I366" s="9"/>
      <c r="J366" s="9"/>
      <c r="K366" s="9"/>
      <c r="L366" s="9"/>
      <c r="M366" s="9"/>
      <c r="N366" s="9"/>
      <c r="O366" s="9"/>
      <c r="P366" s="9"/>
      <c r="Q366" s="9"/>
      <c r="R366" s="9"/>
      <c r="S366" s="9"/>
      <c r="T366" s="9"/>
      <c r="U366" s="9"/>
      <c r="V366" s="9"/>
      <c r="W366" s="9"/>
      <c r="X366" s="9"/>
      <c r="Y366" s="9"/>
    </row>
    <row r="367" spans="5:25" x14ac:dyDescent="0.25">
      <c r="E367" s="8" t="s">
        <v>558</v>
      </c>
      <c r="F367" s="9"/>
      <c r="G367" s="9"/>
      <c r="H367" s="9"/>
      <c r="I367" s="9"/>
      <c r="J367" s="9"/>
      <c r="K367" s="9"/>
      <c r="L367" s="9"/>
      <c r="M367" s="9"/>
      <c r="N367" s="9"/>
      <c r="O367" s="9"/>
      <c r="P367" s="9"/>
      <c r="Q367" s="9"/>
      <c r="R367" s="9"/>
      <c r="S367" s="9"/>
      <c r="T367" s="9"/>
      <c r="U367" s="9"/>
      <c r="V367" s="9"/>
      <c r="W367" s="9"/>
      <c r="X367" s="9"/>
      <c r="Y367" s="9"/>
    </row>
    <row r="368" spans="5:25" x14ac:dyDescent="0.25">
      <c r="E368" s="8"/>
      <c r="F368" s="9"/>
      <c r="G368" s="9"/>
      <c r="H368" s="9"/>
      <c r="I368" s="9"/>
      <c r="J368" s="9"/>
      <c r="K368" s="9"/>
      <c r="L368" s="9"/>
      <c r="M368" s="9"/>
      <c r="N368" s="9"/>
      <c r="O368" s="9"/>
      <c r="P368" s="9"/>
      <c r="Q368" s="9"/>
      <c r="R368" s="9"/>
      <c r="S368" s="9"/>
      <c r="T368" s="9"/>
      <c r="U368" s="9"/>
      <c r="V368" s="9"/>
      <c r="W368" s="9"/>
      <c r="X368" s="9"/>
      <c r="Y368" s="9"/>
    </row>
    <row r="369" spans="5:25" x14ac:dyDescent="0.25">
      <c r="E369" s="8" t="s">
        <v>13</v>
      </c>
      <c r="F369" s="9"/>
      <c r="G369" s="9"/>
      <c r="H369" s="9"/>
      <c r="I369" s="9"/>
      <c r="J369" s="9"/>
      <c r="K369" s="9"/>
      <c r="L369" s="9"/>
      <c r="M369" s="9"/>
      <c r="N369" s="9"/>
      <c r="O369" s="9"/>
      <c r="P369" s="9"/>
      <c r="Q369" s="9"/>
      <c r="R369" s="9"/>
      <c r="S369" s="9"/>
      <c r="T369" s="9"/>
      <c r="U369" s="9"/>
      <c r="V369" s="9"/>
      <c r="W369" s="9"/>
      <c r="X369" s="9"/>
      <c r="Y369" s="9"/>
    </row>
    <row r="370" spans="5:25" x14ac:dyDescent="0.25">
      <c r="E370" s="8" t="s">
        <v>9</v>
      </c>
      <c r="F370" s="9"/>
      <c r="G370" s="9"/>
      <c r="H370" s="9"/>
      <c r="I370" s="9"/>
      <c r="J370" s="9"/>
      <c r="K370" s="9"/>
      <c r="L370" s="9"/>
      <c r="M370" s="9"/>
      <c r="N370" s="9"/>
      <c r="O370" s="9"/>
      <c r="P370" s="9"/>
      <c r="Q370" s="9"/>
      <c r="R370" s="9"/>
      <c r="S370" s="9"/>
      <c r="T370" s="9"/>
      <c r="U370" s="9"/>
      <c r="V370" s="9"/>
      <c r="W370" s="9"/>
      <c r="X370" s="9"/>
      <c r="Y370" s="9"/>
    </row>
    <row r="372" spans="5:25" x14ac:dyDescent="0.25">
      <c r="E372" s="1" t="s">
        <v>3</v>
      </c>
    </row>
    <row r="452" spans="5:5" x14ac:dyDescent="0.25">
      <c r="E452" s="1" t="s">
        <v>4</v>
      </c>
    </row>
    <row r="532" spans="5:5" x14ac:dyDescent="0.25">
      <c r="E532" s="13" t="s">
        <v>593</v>
      </c>
    </row>
    <row r="533" spans="5:5" x14ac:dyDescent="0.25">
      <c r="E533" t="s">
        <v>594</v>
      </c>
    </row>
    <row r="534" spans="5:5" x14ac:dyDescent="0.25">
      <c r="E534"/>
    </row>
    <row r="548" spans="3:5" x14ac:dyDescent="0.25">
      <c r="C548" s="12">
        <v>0</v>
      </c>
      <c r="E548" s="1" t="s">
        <v>269</v>
      </c>
    </row>
    <row r="549" spans="3:5" x14ac:dyDescent="0.25">
      <c r="E549" s="3" t="s">
        <v>270</v>
      </c>
    </row>
    <row r="550" spans="3:5" x14ac:dyDescent="0.25">
      <c r="E550" s="1" t="s">
        <v>271</v>
      </c>
    </row>
    <row r="551" spans="3:5" x14ac:dyDescent="0.25">
      <c r="E551" s="3" t="s">
        <v>108</v>
      </c>
    </row>
    <row r="554" spans="3:5" x14ac:dyDescent="0.25">
      <c r="E554" s="23" t="s">
        <v>74</v>
      </c>
    </row>
    <row r="555" spans="3:5" x14ac:dyDescent="0.25">
      <c r="E555" s="3" t="s">
        <v>94</v>
      </c>
    </row>
    <row r="557" spans="3:5" x14ac:dyDescent="0.25">
      <c r="E557" s="23" t="s">
        <v>96</v>
      </c>
    </row>
    <row r="558" spans="3:5" x14ac:dyDescent="0.25">
      <c r="E558" s="3" t="s">
        <v>110</v>
      </c>
    </row>
    <row r="560" spans="3:5" x14ac:dyDescent="0.25">
      <c r="E560" s="23" t="s">
        <v>97</v>
      </c>
    </row>
    <row r="561" spans="5:43" x14ac:dyDescent="0.25">
      <c r="E561" s="3" t="s">
        <v>272</v>
      </c>
    </row>
    <row r="563" spans="5:43" x14ac:dyDescent="0.25">
      <c r="E563" s="23" t="s">
        <v>50</v>
      </c>
    </row>
    <row r="564" spans="5:43" x14ac:dyDescent="0.25">
      <c r="E564" s="3" t="s">
        <v>278</v>
      </c>
      <c r="AL564" s="22" t="s">
        <v>138</v>
      </c>
    </row>
    <row r="565" spans="5:43" x14ac:dyDescent="0.25">
      <c r="E565" s="3" t="s">
        <v>280</v>
      </c>
      <c r="AL565" s="1" t="s">
        <v>279</v>
      </c>
      <c r="AQ565" s="1" t="s">
        <v>281</v>
      </c>
    </row>
    <row r="567" spans="5:43" x14ac:dyDescent="0.25">
      <c r="E567" s="23" t="s">
        <v>51</v>
      </c>
    </row>
    <row r="568" spans="5:43" x14ac:dyDescent="0.25">
      <c r="E568" s="3" t="s">
        <v>273</v>
      </c>
    </row>
    <row r="569" spans="5:43" x14ac:dyDescent="0.25">
      <c r="E569" s="3" t="s">
        <v>274</v>
      </c>
    </row>
    <row r="571" spans="5:43" x14ac:dyDescent="0.25">
      <c r="E571" s="23" t="s">
        <v>53</v>
      </c>
    </row>
    <row r="572" spans="5:43" x14ac:dyDescent="0.25">
      <c r="E572" s="3" t="s">
        <v>275</v>
      </c>
    </row>
    <row r="574" spans="5:43" x14ac:dyDescent="0.25">
      <c r="E574" s="23" t="s">
        <v>52</v>
      </c>
    </row>
    <row r="575" spans="5:43" x14ac:dyDescent="0.25">
      <c r="E575" s="3" t="s">
        <v>276</v>
      </c>
    </row>
    <row r="577" spans="5:56" x14ac:dyDescent="0.25">
      <c r="E577" s="6" t="s">
        <v>1</v>
      </c>
      <c r="F577" s="7"/>
      <c r="G577" s="7"/>
      <c r="H577" s="7"/>
      <c r="I577" s="7"/>
      <c r="J577" s="7"/>
      <c r="K577" s="7"/>
      <c r="L577" s="7"/>
      <c r="M577" s="7"/>
      <c r="N577" s="7"/>
      <c r="O577" s="7"/>
      <c r="P577" s="7"/>
      <c r="Q577" s="7"/>
      <c r="R577" s="7"/>
      <c r="S577" s="7"/>
      <c r="T577" s="7"/>
      <c r="U577" s="7"/>
      <c r="V577" s="7"/>
      <c r="W577" s="7"/>
      <c r="X577" s="7"/>
      <c r="Y577" s="7"/>
      <c r="Z577" s="7"/>
      <c r="AA577" s="7"/>
      <c r="AB577" s="7"/>
      <c r="AC577" s="7"/>
      <c r="AE577" s="8" t="s">
        <v>7</v>
      </c>
      <c r="AF577" s="9"/>
      <c r="AG577" s="9"/>
      <c r="AH577" s="9"/>
      <c r="AI577" s="9"/>
      <c r="AJ577" s="9"/>
      <c r="AK577" s="9"/>
      <c r="AL577" s="9"/>
      <c r="AM577" s="9"/>
      <c r="AN577" s="9"/>
      <c r="AO577" s="9"/>
      <c r="AP577" s="9"/>
      <c r="AQ577" s="9"/>
      <c r="AR577" s="9"/>
      <c r="AS577" s="9"/>
      <c r="AT577" s="9"/>
      <c r="AU577" s="9"/>
      <c r="AV577" s="9"/>
      <c r="AW577" s="9"/>
      <c r="AX577" s="9"/>
      <c r="AY577" s="9"/>
      <c r="AZ577" s="9"/>
      <c r="BA577" s="9"/>
      <c r="BB577" s="9"/>
      <c r="BC577" s="9"/>
      <c r="BD577" s="9"/>
    </row>
    <row r="578" spans="5:56" x14ac:dyDescent="0.25">
      <c r="E578" s="10" t="s">
        <v>282</v>
      </c>
      <c r="F578" s="7"/>
      <c r="G578" s="7"/>
      <c r="H578" s="7"/>
      <c r="I578" s="7"/>
      <c r="J578" s="7"/>
      <c r="K578" s="7"/>
      <c r="L578" s="7"/>
      <c r="M578" s="7"/>
      <c r="N578" s="7"/>
      <c r="O578" s="7"/>
      <c r="P578" s="7"/>
      <c r="Q578" s="7"/>
      <c r="R578" s="7"/>
      <c r="S578" s="7"/>
      <c r="T578" s="7"/>
      <c r="U578" s="7"/>
      <c r="V578" s="7"/>
      <c r="W578" s="7"/>
      <c r="X578" s="7"/>
      <c r="Y578" s="7"/>
      <c r="Z578" s="7"/>
      <c r="AA578" s="7"/>
      <c r="AB578" s="7"/>
      <c r="AC578" s="7"/>
      <c r="AE578" s="8"/>
      <c r="AF578" s="9"/>
      <c r="AG578" s="9"/>
      <c r="AH578" s="9"/>
      <c r="AI578" s="9"/>
      <c r="AJ578" s="9"/>
      <c r="AK578" s="9"/>
      <c r="AL578" s="9"/>
      <c r="AM578" s="9"/>
      <c r="AN578" s="9"/>
      <c r="AO578" s="9"/>
      <c r="AP578" s="9"/>
      <c r="AQ578" s="9"/>
      <c r="AR578" s="9"/>
      <c r="AS578" s="9"/>
      <c r="AT578" s="9"/>
      <c r="AU578" s="9"/>
      <c r="AV578" s="9"/>
      <c r="AW578" s="9"/>
      <c r="AX578" s="9"/>
      <c r="AY578" s="9"/>
      <c r="AZ578" s="9"/>
      <c r="BA578" s="9"/>
      <c r="BB578" s="9"/>
      <c r="BC578" s="9"/>
      <c r="BD578" s="9"/>
    </row>
    <row r="579" spans="5:56" x14ac:dyDescent="0.25">
      <c r="E579" s="10" t="s">
        <v>283</v>
      </c>
      <c r="F579" s="7"/>
      <c r="G579" s="7"/>
      <c r="H579" s="7"/>
      <c r="I579" s="7"/>
      <c r="J579" s="7"/>
      <c r="K579" s="7"/>
      <c r="L579" s="7"/>
      <c r="M579" s="7"/>
      <c r="N579" s="7"/>
      <c r="O579" s="7"/>
      <c r="P579" s="7"/>
      <c r="Q579" s="7"/>
      <c r="R579" s="7"/>
      <c r="S579" s="7"/>
      <c r="T579" s="7"/>
      <c r="U579" s="7"/>
      <c r="V579" s="7"/>
      <c r="W579" s="7"/>
      <c r="X579" s="7"/>
      <c r="Y579" s="7"/>
      <c r="Z579" s="7"/>
      <c r="AA579" s="7"/>
      <c r="AB579" s="7"/>
      <c r="AC579" s="7"/>
      <c r="AE579" s="8" t="s">
        <v>290</v>
      </c>
      <c r="AF579" s="9"/>
      <c r="AG579" s="9"/>
      <c r="AH579" s="9"/>
      <c r="AI579" s="9"/>
      <c r="AJ579" s="9"/>
      <c r="AK579" s="9"/>
      <c r="AL579" s="9"/>
      <c r="AM579" s="9"/>
      <c r="AN579" s="9"/>
      <c r="AO579" s="9"/>
      <c r="AP579" s="9"/>
      <c r="AQ579" s="9"/>
      <c r="AR579" s="9"/>
      <c r="AS579" s="9"/>
      <c r="AT579" s="9"/>
      <c r="AU579" s="9"/>
      <c r="AV579" s="9"/>
      <c r="AW579" s="9"/>
      <c r="AX579" s="9"/>
      <c r="AY579" s="9"/>
      <c r="AZ579" s="9"/>
      <c r="BA579" s="9"/>
      <c r="BB579" s="9"/>
      <c r="BC579" s="9"/>
      <c r="BD579" s="9"/>
    </row>
    <row r="580" spans="5:56" x14ac:dyDescent="0.25">
      <c r="E580" s="10" t="s">
        <v>206</v>
      </c>
      <c r="F580" s="7"/>
      <c r="G580" s="7"/>
      <c r="H580" s="7"/>
      <c r="I580" s="7"/>
      <c r="J580" s="7"/>
      <c r="K580" s="7"/>
      <c r="L580" s="7"/>
      <c r="M580" s="7"/>
      <c r="N580" s="7"/>
      <c r="O580" s="7"/>
      <c r="P580" s="7"/>
      <c r="Q580" s="7"/>
      <c r="R580" s="7"/>
      <c r="S580" s="7"/>
      <c r="T580" s="7"/>
      <c r="U580" s="7"/>
      <c r="V580" s="7"/>
      <c r="W580" s="7"/>
      <c r="X580" s="7"/>
      <c r="Y580" s="7"/>
      <c r="Z580" s="7"/>
      <c r="AA580" s="7"/>
      <c r="AB580" s="7"/>
      <c r="AC580" s="7"/>
      <c r="AE580" s="8" t="s">
        <v>8</v>
      </c>
      <c r="AF580" s="9"/>
      <c r="AG580" s="9"/>
      <c r="AH580" s="9"/>
      <c r="AI580" s="9"/>
      <c r="AJ580" s="9"/>
      <c r="AK580" s="9"/>
      <c r="AL580" s="9"/>
      <c r="AM580" s="9"/>
      <c r="AN580" s="9"/>
      <c r="AO580" s="9"/>
      <c r="AP580" s="9"/>
      <c r="AQ580" s="9"/>
      <c r="AR580" s="9"/>
      <c r="AS580" s="9"/>
      <c r="AT580" s="9"/>
      <c r="AU580" s="9"/>
      <c r="AV580" s="9"/>
      <c r="AW580" s="9"/>
      <c r="AX580" s="9"/>
      <c r="AY580" s="9"/>
      <c r="AZ580" s="9"/>
      <c r="BA580" s="9"/>
      <c r="BB580" s="9"/>
      <c r="BC580" s="9"/>
      <c r="BD580" s="9"/>
    </row>
    <row r="581" spans="5:56" x14ac:dyDescent="0.25">
      <c r="E581" s="6"/>
      <c r="F581" s="7"/>
      <c r="G581" s="7"/>
      <c r="H581" s="7"/>
      <c r="I581" s="7"/>
      <c r="J581" s="7"/>
      <c r="K581" s="7"/>
      <c r="L581" s="7"/>
      <c r="M581" s="7"/>
      <c r="N581" s="7"/>
      <c r="O581" s="7"/>
      <c r="P581" s="7"/>
      <c r="Q581" s="7"/>
      <c r="R581" s="7"/>
      <c r="S581" s="7"/>
      <c r="T581" s="7"/>
      <c r="U581" s="7"/>
      <c r="V581" s="7"/>
      <c r="W581" s="7"/>
      <c r="X581" s="7"/>
      <c r="Y581" s="7"/>
      <c r="Z581" s="7"/>
      <c r="AA581" s="7"/>
      <c r="AB581" s="7"/>
      <c r="AC581" s="7"/>
      <c r="AE581" s="25" t="s">
        <v>295</v>
      </c>
      <c r="AF581" s="27"/>
      <c r="AG581" s="27"/>
      <c r="AH581" s="27"/>
      <c r="AI581" s="27"/>
      <c r="AJ581" s="27"/>
      <c r="AK581" s="27"/>
      <c r="AL581" s="27"/>
      <c r="AM581" s="27"/>
      <c r="AN581" s="27"/>
      <c r="AO581" s="27"/>
      <c r="AP581" s="27"/>
      <c r="AQ581" s="27"/>
      <c r="AR581" s="27"/>
      <c r="AS581" s="27"/>
      <c r="AT581" s="27"/>
      <c r="AU581" s="27"/>
      <c r="AV581" s="27"/>
      <c r="AW581" s="27"/>
      <c r="AX581" s="27"/>
      <c r="AY581" s="27"/>
      <c r="AZ581" s="27"/>
      <c r="BA581" s="27"/>
      <c r="BB581" s="27"/>
      <c r="BC581" s="27"/>
      <c r="BD581" s="27"/>
    </row>
    <row r="582" spans="5:56" x14ac:dyDescent="0.25">
      <c r="E582" s="6" t="s">
        <v>289</v>
      </c>
      <c r="F582" s="7"/>
      <c r="G582" s="7"/>
      <c r="H582" s="7"/>
      <c r="I582" s="7"/>
      <c r="J582" s="7"/>
      <c r="K582" s="7"/>
      <c r="L582" s="7"/>
      <c r="M582" s="7"/>
      <c r="N582" s="7"/>
      <c r="O582" s="7"/>
      <c r="P582" s="7"/>
      <c r="Q582" s="7"/>
      <c r="R582" s="7"/>
      <c r="S582" s="7"/>
      <c r="T582" s="7"/>
      <c r="U582" s="7"/>
      <c r="V582" s="7"/>
      <c r="W582" s="7"/>
      <c r="X582" s="7"/>
      <c r="Y582" s="7"/>
      <c r="Z582" s="7"/>
      <c r="AA582" s="7"/>
      <c r="AB582" s="7"/>
      <c r="AC582" s="7"/>
      <c r="AE582" s="8" t="s">
        <v>291</v>
      </c>
      <c r="AF582" s="9"/>
      <c r="AG582" s="9"/>
      <c r="AH582" s="9"/>
      <c r="AI582" s="9"/>
      <c r="AJ582" s="9"/>
      <c r="AK582" s="9"/>
      <c r="AL582" s="9"/>
      <c r="AM582" s="9"/>
      <c r="AN582" s="9"/>
      <c r="AO582" s="9"/>
      <c r="AP582" s="9"/>
      <c r="AQ582" s="9"/>
      <c r="AR582" s="9"/>
      <c r="AS582" s="9"/>
      <c r="AT582" s="9"/>
      <c r="AU582" s="9"/>
      <c r="AV582" s="9"/>
      <c r="AW582" s="9"/>
      <c r="AX582" s="9"/>
      <c r="AY582" s="9"/>
      <c r="AZ582" s="9"/>
      <c r="BA582" s="9"/>
      <c r="BB582" s="9"/>
      <c r="BC582" s="9"/>
      <c r="BD582" s="9"/>
    </row>
    <row r="583" spans="5:56" x14ac:dyDescent="0.25">
      <c r="E583" s="6" t="s">
        <v>286</v>
      </c>
      <c r="F583" s="7"/>
      <c r="G583" s="7"/>
      <c r="H583" s="7"/>
      <c r="I583" s="7"/>
      <c r="J583" s="7"/>
      <c r="K583" s="7"/>
      <c r="L583" s="7"/>
      <c r="M583" s="7"/>
      <c r="N583" s="7"/>
      <c r="O583" s="7"/>
      <c r="P583" s="7"/>
      <c r="Q583" s="7"/>
      <c r="R583" s="7"/>
      <c r="S583" s="7"/>
      <c r="T583" s="7"/>
      <c r="U583" s="7"/>
      <c r="V583" s="7"/>
      <c r="W583" s="7"/>
      <c r="X583" s="7"/>
      <c r="Y583" s="7"/>
      <c r="Z583" s="7"/>
      <c r="AA583" s="7"/>
      <c r="AB583" s="7"/>
      <c r="AC583" s="7"/>
      <c r="AE583" s="8" t="s">
        <v>292</v>
      </c>
      <c r="AF583" s="9"/>
      <c r="AG583" s="9"/>
      <c r="AH583" s="9"/>
      <c r="AI583" s="9"/>
      <c r="AJ583" s="9"/>
      <c r="AK583" s="9"/>
      <c r="AL583" s="9"/>
      <c r="AM583" s="9"/>
      <c r="AN583" s="9"/>
      <c r="AO583" s="9"/>
      <c r="AP583" s="9"/>
      <c r="AQ583" s="9"/>
      <c r="AR583" s="9"/>
      <c r="AS583" s="9"/>
      <c r="AT583" s="9"/>
      <c r="AU583" s="9"/>
      <c r="AV583" s="9"/>
      <c r="AW583" s="9"/>
      <c r="AX583" s="9"/>
      <c r="AY583" s="9"/>
      <c r="AZ583" s="9"/>
      <c r="BA583" s="9"/>
      <c r="BB583" s="9"/>
      <c r="BC583" s="9"/>
      <c r="BD583" s="9"/>
    </row>
    <row r="584" spans="5:56" x14ac:dyDescent="0.25">
      <c r="E584" s="6" t="s">
        <v>77</v>
      </c>
      <c r="F584" s="7"/>
      <c r="G584" s="7"/>
      <c r="H584" s="7"/>
      <c r="I584" s="7"/>
      <c r="J584" s="7"/>
      <c r="K584" s="7"/>
      <c r="L584" s="7"/>
      <c r="M584" s="7"/>
      <c r="N584" s="7"/>
      <c r="O584" s="7"/>
      <c r="P584" s="7"/>
      <c r="Q584" s="7"/>
      <c r="R584" s="7"/>
      <c r="S584" s="7"/>
      <c r="T584" s="7"/>
      <c r="U584" s="7"/>
      <c r="V584" s="7"/>
      <c r="W584" s="7"/>
      <c r="X584" s="7"/>
      <c r="Y584" s="7"/>
      <c r="Z584" s="7"/>
      <c r="AA584" s="7"/>
      <c r="AB584" s="7"/>
      <c r="AC584" s="7"/>
      <c r="AE584" s="8" t="s">
        <v>293</v>
      </c>
      <c r="AF584" s="9"/>
      <c r="AG584" s="9"/>
      <c r="AH584" s="9"/>
      <c r="AI584" s="9"/>
      <c r="AJ584" s="9"/>
      <c r="AK584" s="9"/>
      <c r="AL584" s="9"/>
      <c r="AM584" s="9"/>
      <c r="AN584" s="9"/>
      <c r="AO584" s="9"/>
      <c r="AP584" s="9"/>
      <c r="AQ584" s="9"/>
      <c r="AR584" s="9"/>
      <c r="AS584" s="9"/>
      <c r="AT584" s="9"/>
      <c r="AU584" s="9"/>
      <c r="AV584" s="9"/>
      <c r="AW584" s="9"/>
      <c r="AX584" s="9"/>
      <c r="AY584" s="9"/>
      <c r="AZ584" s="9"/>
      <c r="BA584" s="9"/>
      <c r="BB584" s="9"/>
      <c r="BC584" s="9"/>
      <c r="BD584" s="9"/>
    </row>
    <row r="585" spans="5:56" x14ac:dyDescent="0.25">
      <c r="E585" s="6"/>
      <c r="F585" s="7"/>
      <c r="G585" s="7"/>
      <c r="H585" s="7"/>
      <c r="I585" s="7"/>
      <c r="J585" s="7"/>
      <c r="K585" s="7"/>
      <c r="L585" s="7"/>
      <c r="M585" s="7"/>
      <c r="N585" s="7"/>
      <c r="O585" s="7"/>
      <c r="P585" s="7"/>
      <c r="Q585" s="7"/>
      <c r="R585" s="7"/>
      <c r="S585" s="7"/>
      <c r="T585" s="7"/>
      <c r="U585" s="7"/>
      <c r="V585" s="7"/>
      <c r="W585" s="7"/>
      <c r="X585" s="7"/>
      <c r="Y585" s="7"/>
      <c r="Z585" s="7"/>
      <c r="AA585" s="7"/>
      <c r="AB585" s="7"/>
      <c r="AC585" s="7"/>
      <c r="AE585" s="8" t="s">
        <v>294</v>
      </c>
      <c r="AF585" s="9"/>
      <c r="AG585" s="9"/>
      <c r="AH585" s="9"/>
      <c r="AI585" s="9"/>
      <c r="AJ585" s="9"/>
      <c r="AK585" s="9"/>
      <c r="AL585" s="9"/>
      <c r="AM585" s="9"/>
      <c r="AN585" s="9"/>
      <c r="AO585" s="9"/>
      <c r="AP585" s="9"/>
      <c r="AQ585" s="9"/>
      <c r="AR585" s="9"/>
      <c r="AS585" s="9"/>
      <c r="AT585" s="9"/>
      <c r="AU585" s="9"/>
      <c r="AV585" s="9"/>
      <c r="AW585" s="9"/>
      <c r="AX585" s="9"/>
      <c r="AY585" s="9"/>
      <c r="AZ585" s="9"/>
      <c r="BA585" s="9"/>
      <c r="BB585" s="9"/>
      <c r="BC585" s="9"/>
      <c r="BD585" s="9"/>
    </row>
    <row r="586" spans="5:56" x14ac:dyDescent="0.25">
      <c r="E586" s="10" t="s">
        <v>208</v>
      </c>
      <c r="F586" s="7"/>
      <c r="G586" s="7"/>
      <c r="H586" s="7"/>
      <c r="I586" s="7"/>
      <c r="J586" s="7"/>
      <c r="K586" s="7"/>
      <c r="L586" s="7"/>
      <c r="M586" s="7"/>
      <c r="N586" s="7"/>
      <c r="O586" s="7"/>
      <c r="P586" s="7"/>
      <c r="Q586" s="7"/>
      <c r="R586" s="7"/>
      <c r="S586" s="7"/>
      <c r="T586" s="7"/>
      <c r="U586" s="7"/>
      <c r="V586" s="7"/>
      <c r="W586" s="7"/>
      <c r="X586" s="7"/>
      <c r="Y586" s="7"/>
      <c r="Z586" s="7"/>
      <c r="AA586" s="7"/>
      <c r="AB586" s="7"/>
      <c r="AC586" s="7"/>
      <c r="AE586" s="8"/>
      <c r="AF586" s="9"/>
      <c r="AG586" s="9"/>
      <c r="AH586" s="9"/>
      <c r="AI586" s="9"/>
      <c r="AJ586" s="9"/>
      <c r="AK586" s="9"/>
      <c r="AL586" s="9"/>
      <c r="AM586" s="9"/>
      <c r="AN586" s="9"/>
      <c r="AO586" s="9"/>
      <c r="AP586" s="9"/>
      <c r="AQ586" s="9"/>
      <c r="AR586" s="9"/>
      <c r="AS586" s="9"/>
      <c r="AT586" s="9"/>
      <c r="AU586" s="9"/>
      <c r="AV586" s="9"/>
      <c r="AW586" s="9"/>
      <c r="AX586" s="9"/>
      <c r="AY586" s="9"/>
      <c r="AZ586" s="9"/>
      <c r="BA586" s="9"/>
      <c r="BB586" s="9"/>
      <c r="BC586" s="9"/>
      <c r="BD586" s="9"/>
    </row>
    <row r="587" spans="5:56" x14ac:dyDescent="0.25">
      <c r="E587" s="10" t="s">
        <v>209</v>
      </c>
      <c r="F587" s="7"/>
      <c r="G587" s="7"/>
      <c r="H587" s="7"/>
      <c r="I587" s="7"/>
      <c r="J587" s="7"/>
      <c r="K587" s="7"/>
      <c r="L587" s="7"/>
      <c r="M587" s="7"/>
      <c r="N587" s="7"/>
      <c r="O587" s="7"/>
      <c r="P587" s="7"/>
      <c r="Q587" s="7"/>
      <c r="R587" s="7"/>
      <c r="S587" s="7"/>
      <c r="T587" s="7"/>
      <c r="U587" s="7"/>
      <c r="V587" s="7"/>
      <c r="W587" s="7"/>
      <c r="X587" s="7"/>
      <c r="Y587" s="7"/>
      <c r="Z587" s="7"/>
      <c r="AA587" s="7"/>
      <c r="AB587" s="7"/>
      <c r="AC587" s="7"/>
      <c r="AE587" s="8" t="s">
        <v>13</v>
      </c>
      <c r="AF587" s="9"/>
      <c r="AG587" s="9"/>
      <c r="AH587" s="9"/>
      <c r="AI587" s="9"/>
      <c r="AJ587" s="9"/>
      <c r="AK587" s="9"/>
      <c r="AL587" s="9"/>
      <c r="AM587" s="9"/>
      <c r="AN587" s="9"/>
      <c r="AO587" s="9"/>
      <c r="AP587" s="9"/>
      <c r="AQ587" s="9"/>
      <c r="AR587" s="9"/>
      <c r="AS587" s="9"/>
      <c r="AT587" s="9"/>
      <c r="AU587" s="9"/>
      <c r="AV587" s="9"/>
      <c r="AW587" s="9"/>
      <c r="AX587" s="9"/>
      <c r="AY587" s="9"/>
      <c r="AZ587" s="9"/>
      <c r="BA587" s="9"/>
      <c r="BB587" s="9"/>
      <c r="BC587" s="9"/>
      <c r="BD587" s="9"/>
    </row>
    <row r="588" spans="5:56" x14ac:dyDescent="0.25">
      <c r="E588" s="6"/>
      <c r="F588" s="7"/>
      <c r="G588" s="7"/>
      <c r="H588" s="7"/>
      <c r="I588" s="7"/>
      <c r="J588" s="7"/>
      <c r="K588" s="7"/>
      <c r="L588" s="7"/>
      <c r="M588" s="7"/>
      <c r="N588" s="7"/>
      <c r="O588" s="7"/>
      <c r="P588" s="7"/>
      <c r="Q588" s="7"/>
      <c r="R588" s="7"/>
      <c r="S588" s="7"/>
      <c r="T588" s="7"/>
      <c r="U588" s="7"/>
      <c r="V588" s="7"/>
      <c r="W588" s="7"/>
      <c r="X588" s="7"/>
      <c r="Y588" s="7"/>
      <c r="Z588" s="7"/>
      <c r="AA588" s="7"/>
      <c r="AB588" s="7"/>
      <c r="AC588" s="7"/>
      <c r="AE588" s="8" t="s">
        <v>9</v>
      </c>
      <c r="AF588" s="9"/>
      <c r="AG588" s="9"/>
      <c r="AH588" s="9"/>
      <c r="AI588" s="9"/>
      <c r="AJ588" s="9"/>
      <c r="AK588" s="9"/>
      <c r="AL588" s="9"/>
      <c r="AM588" s="9"/>
      <c r="AN588" s="9"/>
      <c r="AO588" s="9"/>
      <c r="AP588" s="9"/>
      <c r="AQ588" s="9"/>
      <c r="AR588" s="9"/>
      <c r="AS588" s="9"/>
      <c r="AT588" s="9"/>
      <c r="AU588" s="9"/>
      <c r="AV588" s="9"/>
      <c r="AW588" s="9"/>
      <c r="AX588" s="9"/>
      <c r="AY588" s="9"/>
      <c r="AZ588" s="9"/>
      <c r="BA588" s="9"/>
      <c r="BB588" s="9"/>
      <c r="BC588" s="9"/>
      <c r="BD588" s="9"/>
    </row>
    <row r="589" spans="5:56" x14ac:dyDescent="0.25">
      <c r="E589" s="10" t="s">
        <v>284</v>
      </c>
      <c r="F589" s="7"/>
      <c r="G589" s="7"/>
      <c r="H589" s="7"/>
      <c r="I589" s="7"/>
      <c r="J589" s="7"/>
      <c r="K589" s="7"/>
      <c r="L589" s="7"/>
      <c r="M589" s="7"/>
      <c r="N589" s="7"/>
      <c r="O589" s="7"/>
      <c r="P589" s="7"/>
      <c r="Q589" s="7"/>
      <c r="R589" s="7"/>
      <c r="S589" s="7"/>
      <c r="T589" s="7"/>
      <c r="U589" s="7"/>
      <c r="V589" s="7"/>
      <c r="W589" s="7"/>
      <c r="X589" s="7"/>
      <c r="Y589" s="7"/>
      <c r="Z589" s="7"/>
      <c r="AA589" s="7"/>
      <c r="AB589" s="7"/>
      <c r="AC589" s="7"/>
    </row>
    <row r="590" spans="5:56" x14ac:dyDescent="0.25">
      <c r="E590" s="6" t="s">
        <v>285</v>
      </c>
      <c r="F590" s="7"/>
      <c r="G590" s="7"/>
      <c r="H590" s="7"/>
      <c r="I590" s="7"/>
      <c r="J590" s="7"/>
      <c r="K590" s="7"/>
      <c r="L590" s="7"/>
      <c r="M590" s="7"/>
      <c r="N590" s="7"/>
      <c r="O590" s="7"/>
      <c r="P590" s="7"/>
      <c r="Q590" s="7"/>
      <c r="R590" s="7"/>
      <c r="S590" s="7"/>
      <c r="T590" s="7"/>
      <c r="U590" s="7"/>
      <c r="V590" s="7"/>
      <c r="W590" s="7"/>
      <c r="X590" s="7"/>
      <c r="Y590" s="7"/>
      <c r="Z590" s="7"/>
      <c r="AA590" s="7"/>
      <c r="AB590" s="7"/>
      <c r="AC590" s="7"/>
    </row>
    <row r="591" spans="5:56" x14ac:dyDescent="0.25">
      <c r="E591" s="10" t="s">
        <v>146</v>
      </c>
      <c r="F591" s="7"/>
      <c r="G591" s="7"/>
      <c r="H591" s="7"/>
      <c r="I591" s="7"/>
      <c r="J591" s="7"/>
      <c r="K591" s="7"/>
      <c r="L591" s="7"/>
      <c r="M591" s="7"/>
      <c r="N591" s="7"/>
      <c r="O591" s="7"/>
      <c r="P591" s="7"/>
      <c r="Q591" s="7"/>
      <c r="R591" s="7"/>
      <c r="S591" s="7"/>
      <c r="T591" s="7"/>
      <c r="U591" s="7"/>
      <c r="V591" s="7"/>
      <c r="W591" s="7"/>
      <c r="X591" s="7"/>
      <c r="Y591" s="7"/>
      <c r="Z591" s="7"/>
      <c r="AA591" s="7"/>
      <c r="AB591" s="7"/>
      <c r="AC591" s="7"/>
    </row>
    <row r="592" spans="5:56" x14ac:dyDescent="0.25">
      <c r="E592" s="6"/>
      <c r="F592" s="7"/>
      <c r="G592" s="7"/>
      <c r="H592" s="7"/>
      <c r="I592" s="7"/>
      <c r="J592" s="7"/>
      <c r="K592" s="7"/>
      <c r="L592" s="7"/>
      <c r="M592" s="7"/>
      <c r="N592" s="7"/>
      <c r="O592" s="7"/>
      <c r="P592" s="7"/>
      <c r="Q592" s="7"/>
      <c r="R592" s="7"/>
      <c r="S592" s="7"/>
      <c r="T592" s="7"/>
      <c r="U592" s="7"/>
      <c r="V592" s="7"/>
      <c r="W592" s="7"/>
      <c r="X592" s="7"/>
      <c r="Y592" s="7"/>
      <c r="Z592" s="7"/>
      <c r="AA592" s="7"/>
      <c r="AB592" s="7"/>
      <c r="AC592" s="7"/>
    </row>
    <row r="593" spans="5:70" x14ac:dyDescent="0.25">
      <c r="E593" s="6" t="s">
        <v>23</v>
      </c>
      <c r="F593" s="7"/>
      <c r="G593" s="7"/>
      <c r="H593" s="7"/>
      <c r="I593" s="7"/>
      <c r="J593" s="7"/>
      <c r="K593" s="7"/>
      <c r="L593" s="7"/>
      <c r="M593" s="7"/>
      <c r="N593" s="7"/>
      <c r="O593" s="7"/>
      <c r="P593" s="7"/>
      <c r="Q593" s="7"/>
      <c r="R593" s="7"/>
      <c r="S593" s="7"/>
      <c r="T593" s="7"/>
      <c r="U593" s="7"/>
      <c r="V593" s="7"/>
      <c r="W593" s="7"/>
      <c r="X593" s="7"/>
      <c r="Y593" s="7"/>
      <c r="Z593" s="7"/>
      <c r="AA593" s="7"/>
      <c r="AB593" s="7"/>
      <c r="AC593" s="7"/>
    </row>
    <row r="594" spans="5:70" x14ac:dyDescent="0.25">
      <c r="E594" s="6"/>
      <c r="F594" s="7"/>
      <c r="G594" s="7"/>
      <c r="H594" s="7"/>
      <c r="I594" s="7"/>
      <c r="J594" s="7"/>
      <c r="K594" s="7"/>
      <c r="L594" s="7"/>
      <c r="M594" s="7"/>
      <c r="N594" s="7"/>
      <c r="O594" s="7"/>
      <c r="P594" s="7"/>
      <c r="Q594" s="7"/>
      <c r="R594" s="7"/>
      <c r="S594" s="7"/>
      <c r="T594" s="7"/>
      <c r="U594" s="7"/>
      <c r="V594" s="7"/>
      <c r="W594" s="7"/>
      <c r="X594" s="7"/>
      <c r="Y594" s="7"/>
      <c r="Z594" s="7"/>
      <c r="AA594" s="7"/>
      <c r="AB594" s="7"/>
      <c r="AC594" s="7"/>
    </row>
    <row r="595" spans="5:70" x14ac:dyDescent="0.25">
      <c r="E595" s="6" t="s">
        <v>118</v>
      </c>
      <c r="F595" s="7"/>
      <c r="G595" s="7"/>
      <c r="H595" s="7"/>
      <c r="I595" s="7"/>
      <c r="J595" s="7"/>
      <c r="K595" s="7"/>
      <c r="L595" s="7"/>
      <c r="M595" s="7"/>
      <c r="N595" s="7"/>
      <c r="O595" s="7"/>
      <c r="P595" s="7"/>
      <c r="Q595" s="7"/>
      <c r="R595" s="7"/>
      <c r="S595" s="7"/>
      <c r="T595" s="7"/>
      <c r="U595" s="7"/>
      <c r="V595" s="7"/>
      <c r="W595" s="7"/>
      <c r="X595" s="7"/>
      <c r="Y595" s="7"/>
      <c r="Z595" s="7"/>
      <c r="AA595" s="7"/>
      <c r="AB595" s="7"/>
      <c r="AC595" s="7"/>
    </row>
    <row r="596" spans="5:70" x14ac:dyDescent="0.25">
      <c r="E596" s="6" t="s">
        <v>210</v>
      </c>
      <c r="F596" s="7"/>
      <c r="G596" s="7"/>
      <c r="H596" s="7"/>
      <c r="I596" s="7"/>
      <c r="J596" s="7"/>
      <c r="K596" s="7"/>
      <c r="L596" s="7"/>
      <c r="M596" s="7"/>
      <c r="N596" s="7"/>
      <c r="O596" s="7"/>
      <c r="P596" s="7"/>
      <c r="Q596" s="7"/>
      <c r="R596" s="7"/>
      <c r="S596" s="7"/>
      <c r="T596" s="7"/>
      <c r="U596" s="7"/>
      <c r="V596" s="7"/>
      <c r="W596" s="7"/>
      <c r="X596" s="7"/>
      <c r="Y596" s="7"/>
      <c r="Z596" s="7"/>
      <c r="AA596" s="7"/>
      <c r="AB596" s="7"/>
      <c r="AC596" s="7"/>
    </row>
    <row r="597" spans="5:70" x14ac:dyDescent="0.25">
      <c r="E597" s="6" t="s">
        <v>211</v>
      </c>
      <c r="F597" s="7"/>
      <c r="G597" s="7"/>
      <c r="H597" s="7"/>
      <c r="I597" s="7"/>
      <c r="J597" s="7"/>
      <c r="K597" s="7"/>
      <c r="L597" s="7"/>
      <c r="M597" s="7"/>
      <c r="N597" s="7"/>
      <c r="O597" s="7"/>
      <c r="P597" s="7"/>
      <c r="Q597" s="7"/>
      <c r="R597" s="7"/>
      <c r="S597" s="7"/>
      <c r="T597" s="7"/>
      <c r="U597" s="7"/>
      <c r="V597" s="7"/>
      <c r="W597" s="7"/>
      <c r="X597" s="7"/>
      <c r="Y597" s="7"/>
      <c r="Z597" s="7"/>
      <c r="AA597" s="7"/>
      <c r="AB597" s="7"/>
      <c r="AC597" s="7"/>
    </row>
    <row r="598" spans="5:70" x14ac:dyDescent="0.25">
      <c r="E598" s="6" t="s">
        <v>81</v>
      </c>
      <c r="F598" s="7"/>
      <c r="G598" s="7"/>
      <c r="H598" s="7"/>
      <c r="I598" s="7"/>
      <c r="J598" s="7"/>
      <c r="K598" s="7"/>
      <c r="L598" s="7"/>
      <c r="M598" s="7"/>
      <c r="N598" s="7"/>
      <c r="O598" s="7"/>
      <c r="P598" s="7"/>
      <c r="Q598" s="7"/>
      <c r="R598" s="7"/>
      <c r="S598" s="7"/>
      <c r="T598" s="7"/>
      <c r="U598" s="7"/>
      <c r="V598" s="7"/>
      <c r="W598" s="7"/>
      <c r="X598" s="7"/>
      <c r="Y598" s="7"/>
      <c r="Z598" s="7"/>
      <c r="AA598" s="7"/>
      <c r="AB598" s="7"/>
      <c r="AC598" s="7"/>
    </row>
    <row r="599" spans="5:70" x14ac:dyDescent="0.25">
      <c r="E599" s="6" t="s">
        <v>212</v>
      </c>
      <c r="F599" s="7"/>
      <c r="G599" s="7"/>
      <c r="H599" s="7"/>
      <c r="I599" s="7"/>
      <c r="J599" s="7"/>
      <c r="K599" s="7"/>
      <c r="L599" s="7"/>
      <c r="M599" s="7"/>
      <c r="N599" s="7"/>
      <c r="O599" s="7"/>
      <c r="P599" s="7"/>
      <c r="Q599" s="7"/>
      <c r="R599" s="7"/>
      <c r="S599" s="7"/>
      <c r="T599" s="7"/>
      <c r="U599" s="7"/>
      <c r="V599" s="7"/>
      <c r="W599" s="7"/>
      <c r="X599" s="7"/>
      <c r="Y599" s="7"/>
      <c r="Z599" s="7"/>
      <c r="AA599" s="7"/>
      <c r="AB599" s="7"/>
      <c r="AC599" s="7"/>
    </row>
    <row r="600" spans="5:70" x14ac:dyDescent="0.25">
      <c r="E600" s="6" t="s">
        <v>82</v>
      </c>
      <c r="F600" s="7"/>
      <c r="G600" s="7"/>
      <c r="H600" s="7"/>
      <c r="I600" s="7"/>
      <c r="J600" s="7"/>
      <c r="K600" s="7"/>
      <c r="L600" s="7"/>
      <c r="M600" s="7"/>
      <c r="N600" s="7"/>
      <c r="O600" s="7"/>
      <c r="P600" s="7"/>
      <c r="Q600" s="7"/>
      <c r="R600" s="7"/>
      <c r="S600" s="7"/>
      <c r="T600" s="7"/>
      <c r="U600" s="7"/>
      <c r="V600" s="7"/>
      <c r="W600" s="7"/>
      <c r="X600" s="7"/>
      <c r="Y600" s="7"/>
      <c r="Z600" s="7"/>
      <c r="AA600" s="7"/>
      <c r="AB600" s="7"/>
      <c r="AC600" s="7"/>
    </row>
    <row r="601" spans="5:70" x14ac:dyDescent="0.25">
      <c r="E601" s="6" t="s">
        <v>123</v>
      </c>
      <c r="F601" s="7"/>
      <c r="G601" s="7"/>
      <c r="H601" s="7"/>
      <c r="I601" s="7"/>
      <c r="J601" s="7"/>
      <c r="K601" s="7"/>
      <c r="L601" s="7"/>
      <c r="M601" s="7"/>
      <c r="N601" s="7"/>
      <c r="O601" s="7"/>
      <c r="P601" s="7"/>
      <c r="Q601" s="7"/>
      <c r="R601" s="7"/>
      <c r="S601" s="7"/>
      <c r="T601" s="7"/>
      <c r="U601" s="7"/>
      <c r="V601" s="7"/>
      <c r="W601" s="7"/>
      <c r="X601" s="7"/>
      <c r="Y601" s="7"/>
      <c r="Z601" s="7"/>
      <c r="AA601" s="7"/>
      <c r="AB601" s="7"/>
      <c r="AC601" s="7"/>
    </row>
    <row r="602" spans="5:70" x14ac:dyDescent="0.25">
      <c r="E602" s="6" t="s">
        <v>288</v>
      </c>
      <c r="F602" s="7"/>
      <c r="G602" s="7"/>
      <c r="H602" s="7"/>
      <c r="I602" s="7"/>
      <c r="J602" s="7"/>
      <c r="K602" s="7"/>
      <c r="L602" s="7"/>
      <c r="M602" s="7"/>
      <c r="N602" s="7"/>
      <c r="O602" s="7"/>
      <c r="P602" s="7"/>
      <c r="Q602" s="7"/>
      <c r="R602" s="7"/>
      <c r="S602" s="7"/>
      <c r="T602" s="7"/>
      <c r="U602" s="7"/>
      <c r="V602" s="7"/>
      <c r="W602" s="7"/>
      <c r="X602" s="7"/>
      <c r="Y602" s="7"/>
      <c r="Z602" s="7"/>
      <c r="AA602" s="7"/>
      <c r="AB602" s="7"/>
      <c r="AC602" s="7"/>
    </row>
    <row r="603" spans="5:70" x14ac:dyDescent="0.25">
      <c r="E603" s="6" t="s">
        <v>287</v>
      </c>
      <c r="F603" s="7"/>
      <c r="G603" s="7"/>
      <c r="H603" s="7"/>
      <c r="I603" s="7"/>
      <c r="J603" s="7"/>
      <c r="K603" s="7"/>
      <c r="L603" s="7"/>
      <c r="M603" s="7"/>
      <c r="N603" s="7"/>
      <c r="O603" s="7"/>
      <c r="P603" s="7"/>
      <c r="Q603" s="7"/>
      <c r="R603" s="7"/>
      <c r="S603" s="7"/>
      <c r="T603" s="7"/>
      <c r="U603" s="7"/>
      <c r="V603" s="7"/>
      <c r="W603" s="7"/>
      <c r="X603" s="7"/>
      <c r="Y603" s="7"/>
      <c r="Z603" s="7"/>
      <c r="AA603" s="7"/>
      <c r="AB603" s="7"/>
      <c r="AC603" s="7"/>
    </row>
    <row r="605" spans="5:70" customFormat="1" x14ac:dyDescent="0.25">
      <c r="E605" s="2" t="s">
        <v>3</v>
      </c>
      <c r="BR605" s="2" t="s">
        <v>4</v>
      </c>
    </row>
    <row r="606" spans="5:70" customFormat="1" x14ac:dyDescent="0.25"/>
    <row r="607" spans="5:70" customFormat="1" x14ac:dyDescent="0.25"/>
    <row r="608" spans="5:70" customFormat="1" x14ac:dyDescent="0.25"/>
    <row r="609" customFormat="1" x14ac:dyDescent="0.25"/>
    <row r="610" customFormat="1" x14ac:dyDescent="0.25"/>
    <row r="611" customFormat="1" x14ac:dyDescent="0.25"/>
    <row r="612" customFormat="1" x14ac:dyDescent="0.25"/>
    <row r="613" customFormat="1" x14ac:dyDescent="0.25"/>
    <row r="614" customFormat="1" x14ac:dyDescent="0.25"/>
    <row r="615" customFormat="1" x14ac:dyDescent="0.25"/>
    <row r="616" customFormat="1" x14ac:dyDescent="0.25"/>
    <row r="617" customFormat="1" x14ac:dyDescent="0.25"/>
    <row r="618" customFormat="1" x14ac:dyDescent="0.25"/>
    <row r="619" customFormat="1" x14ac:dyDescent="0.25"/>
    <row r="620" customFormat="1" x14ac:dyDescent="0.25"/>
    <row r="621" customFormat="1" x14ac:dyDescent="0.25"/>
    <row r="622" customFormat="1" x14ac:dyDescent="0.25"/>
    <row r="623" customFormat="1" x14ac:dyDescent="0.25"/>
    <row r="624" customFormat="1" x14ac:dyDescent="0.25"/>
    <row r="625" customFormat="1" x14ac:dyDescent="0.25"/>
    <row r="626" customFormat="1" x14ac:dyDescent="0.25"/>
    <row r="627" customFormat="1" x14ac:dyDescent="0.25"/>
    <row r="628" customFormat="1" x14ac:dyDescent="0.25"/>
    <row r="629" customFormat="1" x14ac:dyDescent="0.25"/>
    <row r="630" customFormat="1" x14ac:dyDescent="0.25"/>
    <row r="631" customFormat="1" x14ac:dyDescent="0.25"/>
    <row r="632" customFormat="1" x14ac:dyDescent="0.25"/>
    <row r="633" customFormat="1" x14ac:dyDescent="0.25"/>
    <row r="634" customFormat="1" x14ac:dyDescent="0.25"/>
    <row r="635" customFormat="1" x14ac:dyDescent="0.25"/>
    <row r="636" customFormat="1" x14ac:dyDescent="0.25"/>
    <row r="637" customFormat="1" x14ac:dyDescent="0.25"/>
    <row r="638" customFormat="1" x14ac:dyDescent="0.25"/>
    <row r="639" customFormat="1" x14ac:dyDescent="0.25"/>
    <row r="640" customFormat="1" x14ac:dyDescent="0.25"/>
    <row r="641" spans="5:5" customFormat="1" x14ac:dyDescent="0.25"/>
    <row r="642" spans="5:5" customFormat="1" x14ac:dyDescent="0.25"/>
    <row r="643" spans="5:5" customFormat="1" x14ac:dyDescent="0.25"/>
    <row r="644" spans="5:5" customFormat="1" x14ac:dyDescent="0.25"/>
    <row r="645" spans="5:5" customFormat="1" x14ac:dyDescent="0.25"/>
    <row r="646" spans="5:5" customFormat="1" x14ac:dyDescent="0.25"/>
    <row r="647" spans="5:5" customFormat="1" x14ac:dyDescent="0.25"/>
    <row r="648" spans="5:5" customFormat="1" x14ac:dyDescent="0.25"/>
    <row r="649" spans="5:5" customFormat="1" x14ac:dyDescent="0.25">
      <c r="E649" s="2" t="s">
        <v>4</v>
      </c>
    </row>
    <row r="650" spans="5:5" customFormat="1" x14ac:dyDescent="0.25"/>
    <row r="651" spans="5:5" customFormat="1" x14ac:dyDescent="0.25"/>
    <row r="652" spans="5:5" customFormat="1" x14ac:dyDescent="0.25"/>
    <row r="653" spans="5:5" customFormat="1" x14ac:dyDescent="0.25"/>
    <row r="654" spans="5:5" customFormat="1" x14ac:dyDescent="0.25"/>
    <row r="655" spans="5:5" customFormat="1" x14ac:dyDescent="0.25"/>
    <row r="656" spans="5:5" customFormat="1" x14ac:dyDescent="0.25"/>
    <row r="657" customFormat="1" x14ac:dyDescent="0.25"/>
    <row r="658" customFormat="1" x14ac:dyDescent="0.25"/>
    <row r="659" customFormat="1" x14ac:dyDescent="0.25"/>
    <row r="660" customFormat="1" x14ac:dyDescent="0.25"/>
    <row r="661" customFormat="1" x14ac:dyDescent="0.25"/>
    <row r="662" customFormat="1" x14ac:dyDescent="0.25"/>
    <row r="663" customFormat="1" x14ac:dyDescent="0.25"/>
    <row r="664" customFormat="1" x14ac:dyDescent="0.25"/>
    <row r="665" customFormat="1" x14ac:dyDescent="0.25"/>
    <row r="666" customFormat="1" x14ac:dyDescent="0.25"/>
    <row r="667" customFormat="1" x14ac:dyDescent="0.25"/>
    <row r="668" customFormat="1" x14ac:dyDescent="0.25"/>
    <row r="669" customFormat="1" x14ac:dyDescent="0.25"/>
    <row r="670" customFormat="1" x14ac:dyDescent="0.25"/>
    <row r="671" customFormat="1" x14ac:dyDescent="0.25"/>
    <row r="672" customFormat="1" x14ac:dyDescent="0.25"/>
    <row r="673" customFormat="1" x14ac:dyDescent="0.25"/>
    <row r="674" customFormat="1" x14ac:dyDescent="0.25"/>
    <row r="675" customFormat="1" x14ac:dyDescent="0.25"/>
    <row r="676" customFormat="1" x14ac:dyDescent="0.25"/>
    <row r="677" customFormat="1" x14ac:dyDescent="0.25"/>
    <row r="678" customFormat="1" x14ac:dyDescent="0.25"/>
    <row r="679" customFormat="1" x14ac:dyDescent="0.25"/>
    <row r="680" customFormat="1" x14ac:dyDescent="0.25"/>
    <row r="681" customFormat="1" x14ac:dyDescent="0.25"/>
    <row r="682" customFormat="1" x14ac:dyDescent="0.25"/>
    <row r="683" customFormat="1" x14ac:dyDescent="0.25"/>
    <row r="684" customFormat="1" x14ac:dyDescent="0.25"/>
    <row r="685" customFormat="1" x14ac:dyDescent="0.25"/>
    <row r="686" customFormat="1" x14ac:dyDescent="0.25"/>
    <row r="687" customFormat="1" x14ac:dyDescent="0.25"/>
    <row r="688" customFormat="1" x14ac:dyDescent="0.25"/>
    <row r="689" spans="5:5" customFormat="1" x14ac:dyDescent="0.25"/>
    <row r="690" spans="5:5" customFormat="1" x14ac:dyDescent="0.25"/>
    <row r="691" spans="5:5" customFormat="1" x14ac:dyDescent="0.25"/>
    <row r="692" spans="5:5" customFormat="1" x14ac:dyDescent="0.25"/>
    <row r="693" spans="5:5" customFormat="1" x14ac:dyDescent="0.25"/>
    <row r="694" spans="5:5" customFormat="1" x14ac:dyDescent="0.25"/>
    <row r="695" spans="5:5" customFormat="1" x14ac:dyDescent="0.25"/>
    <row r="696" spans="5:5" customFormat="1" x14ac:dyDescent="0.25">
      <c r="E696" s="13" t="s">
        <v>296</v>
      </c>
    </row>
    <row r="697" spans="5:5" customFormat="1" x14ac:dyDescent="0.25">
      <c r="E697" t="s">
        <v>297</v>
      </c>
    </row>
    <row r="698" spans="5:5" customFormat="1" x14ac:dyDescent="0.25"/>
    <row r="699" spans="5:5" customFormat="1" x14ac:dyDescent="0.25"/>
    <row r="700" spans="5:5" customFormat="1" x14ac:dyDescent="0.25"/>
    <row r="701" spans="5:5" customFormat="1" x14ac:dyDescent="0.25"/>
    <row r="702" spans="5:5" customFormat="1" x14ac:dyDescent="0.25"/>
    <row r="703" spans="5:5" customFormat="1" x14ac:dyDescent="0.25"/>
    <row r="704" spans="5:5" customFormat="1" x14ac:dyDescent="0.25"/>
    <row r="705" customFormat="1" x14ac:dyDescent="0.25"/>
    <row r="706" customFormat="1" x14ac:dyDescent="0.25"/>
    <row r="707" customFormat="1" x14ac:dyDescent="0.25"/>
    <row r="708" customFormat="1" x14ac:dyDescent="0.25"/>
    <row r="709" customFormat="1" x14ac:dyDescent="0.25"/>
    <row r="710" customFormat="1" x14ac:dyDescent="0.25"/>
    <row r="711" customFormat="1" x14ac:dyDescent="0.25"/>
    <row r="712" customFormat="1" x14ac:dyDescent="0.25"/>
    <row r="713" customFormat="1" x14ac:dyDescent="0.25"/>
    <row r="714" customFormat="1" x14ac:dyDescent="0.25"/>
    <row r="715" customFormat="1" x14ac:dyDescent="0.25"/>
    <row r="716" customFormat="1" x14ac:dyDescent="0.25"/>
    <row r="717" customFormat="1" x14ac:dyDescent="0.25"/>
    <row r="718" customFormat="1" x14ac:dyDescent="0.25"/>
    <row r="719" customFormat="1" x14ac:dyDescent="0.25"/>
    <row r="720" customFormat="1" x14ac:dyDescent="0.25"/>
    <row r="721" spans="5:5" customFormat="1" x14ac:dyDescent="0.25"/>
    <row r="722" spans="5:5" customFormat="1" x14ac:dyDescent="0.25"/>
    <row r="723" spans="5:5" customFormat="1" x14ac:dyDescent="0.25">
      <c r="E723" s="1" t="s">
        <v>540</v>
      </c>
    </row>
    <row r="724" spans="5:5" customFormat="1" x14ac:dyDescent="0.25"/>
    <row r="725" spans="5:5" customFormat="1" x14ac:dyDescent="0.25">
      <c r="E725" s="13" t="s">
        <v>560</v>
      </c>
    </row>
    <row r="726" spans="5:5" customFormat="1" x14ac:dyDescent="0.25">
      <c r="E726" t="s">
        <v>561</v>
      </c>
    </row>
    <row r="727" spans="5:5" customFormat="1" x14ac:dyDescent="0.25"/>
    <row r="728" spans="5:5" customFormat="1" x14ac:dyDescent="0.25"/>
    <row r="729" spans="5:5" customFormat="1" x14ac:dyDescent="0.25"/>
    <row r="730" spans="5:5" customFormat="1" x14ac:dyDescent="0.25"/>
    <row r="731" spans="5:5" customFormat="1" x14ac:dyDescent="0.25"/>
    <row r="732" spans="5:5" customFormat="1" x14ac:dyDescent="0.25"/>
    <row r="733" spans="5:5" customFormat="1" x14ac:dyDescent="0.25"/>
    <row r="734" spans="5:5" customFormat="1" x14ac:dyDescent="0.25"/>
    <row r="735" spans="5:5" customFormat="1" x14ac:dyDescent="0.25"/>
    <row r="736" spans="5:5" customFormat="1" x14ac:dyDescent="0.25"/>
    <row r="737" customFormat="1" x14ac:dyDescent="0.25"/>
    <row r="738" customFormat="1" x14ac:dyDescent="0.25"/>
    <row r="739" customFormat="1" x14ac:dyDescent="0.25"/>
    <row r="740" customFormat="1" x14ac:dyDescent="0.25"/>
    <row r="741" customFormat="1" x14ac:dyDescent="0.25"/>
    <row r="742" customFormat="1" x14ac:dyDescent="0.25"/>
    <row r="743" customFormat="1" x14ac:dyDescent="0.25"/>
    <row r="744" customFormat="1" x14ac:dyDescent="0.25"/>
    <row r="745" customFormat="1" x14ac:dyDescent="0.25"/>
    <row r="746" customFormat="1" x14ac:dyDescent="0.25"/>
    <row r="747" customFormat="1" x14ac:dyDescent="0.25"/>
    <row r="748" customFormat="1" x14ac:dyDescent="0.25"/>
    <row r="749" customFormat="1" x14ac:dyDescent="0.25"/>
    <row r="750" customFormat="1" x14ac:dyDescent="0.25"/>
    <row r="751" customFormat="1" x14ac:dyDescent="0.25"/>
    <row r="752" customFormat="1" x14ac:dyDescent="0.25"/>
    <row r="753" spans="5:51" customFormat="1" x14ac:dyDescent="0.25">
      <c r="E753" s="14" t="s">
        <v>1</v>
      </c>
      <c r="F753" s="15"/>
      <c r="G753" s="15"/>
      <c r="H753" s="15"/>
      <c r="I753" s="15"/>
      <c r="J753" s="15"/>
      <c r="K753" s="15"/>
      <c r="L753" s="15"/>
      <c r="M753" s="15"/>
      <c r="N753" s="15"/>
      <c r="O753" s="15"/>
      <c r="P753" s="15"/>
      <c r="Q753" s="15"/>
      <c r="R753" s="15"/>
      <c r="S753" s="15"/>
      <c r="T753" s="15"/>
      <c r="U753" s="15"/>
      <c r="V753" s="15"/>
      <c r="W753" s="15"/>
      <c r="Y753" s="2" t="s">
        <v>31</v>
      </c>
      <c r="Z753" s="2" t="s">
        <v>564</v>
      </c>
      <c r="AA753" s="2" t="s">
        <v>124</v>
      </c>
      <c r="AB753" s="2" t="s">
        <v>565</v>
      </c>
      <c r="AC753" s="2" t="s">
        <v>566</v>
      </c>
      <c r="AD753" s="2" t="s">
        <v>567</v>
      </c>
      <c r="AE753" s="2" t="s">
        <v>568</v>
      </c>
      <c r="AF753" s="2" t="s">
        <v>569</v>
      </c>
      <c r="AG753" s="2" t="s">
        <v>570</v>
      </c>
      <c r="AH753" s="2" t="s">
        <v>571</v>
      </c>
      <c r="AI753" s="2" t="s">
        <v>572</v>
      </c>
      <c r="AJ753" s="2" t="s">
        <v>573</v>
      </c>
      <c r="AK753" s="2" t="s">
        <v>574</v>
      </c>
      <c r="AL753" s="2" t="s">
        <v>575</v>
      </c>
      <c r="AM753" s="2" t="s">
        <v>576</v>
      </c>
      <c r="AN753" s="2" t="s">
        <v>577</v>
      </c>
      <c r="AO753" s="2" t="s">
        <v>578</v>
      </c>
      <c r="AP753" s="2" t="s">
        <v>111</v>
      </c>
      <c r="AQ753" s="2" t="s">
        <v>112</v>
      </c>
      <c r="AR753" s="2" t="s">
        <v>113</v>
      </c>
      <c r="AS753" s="2" t="s">
        <v>84</v>
      </c>
      <c r="AT753" s="2" t="s">
        <v>83</v>
      </c>
      <c r="AU753" s="2" t="s">
        <v>85</v>
      </c>
      <c r="AV753" s="2">
        <v>1</v>
      </c>
    </row>
    <row r="754" spans="5:51" customFormat="1" x14ac:dyDescent="0.25">
      <c r="E754" s="14" t="s">
        <v>133</v>
      </c>
      <c r="F754" s="15"/>
      <c r="G754" s="15"/>
      <c r="H754" s="15"/>
      <c r="I754" s="15"/>
      <c r="J754" s="15"/>
      <c r="K754" s="15"/>
      <c r="L754" s="15"/>
      <c r="M754" s="15"/>
      <c r="N754" s="15"/>
      <c r="O754" s="15"/>
      <c r="P754" s="15"/>
      <c r="Q754" s="15"/>
      <c r="R754" s="15"/>
      <c r="S754" s="15"/>
      <c r="T754" s="15"/>
      <c r="U754" s="15"/>
      <c r="V754" s="15"/>
      <c r="W754" s="15"/>
      <c r="Y754" t="s">
        <v>579</v>
      </c>
      <c r="Z754" t="s">
        <v>580</v>
      </c>
      <c r="AA754">
        <v>4120041901</v>
      </c>
      <c r="AB754">
        <v>202559091</v>
      </c>
      <c r="AC754" t="s">
        <v>581</v>
      </c>
      <c r="AD754" t="s">
        <v>582</v>
      </c>
      <c r="AE754" t="s">
        <v>583</v>
      </c>
      <c r="AG754" t="s">
        <v>584</v>
      </c>
      <c r="AH754">
        <v>2016</v>
      </c>
      <c r="AI754">
        <v>0</v>
      </c>
      <c r="AJ754">
        <v>0</v>
      </c>
      <c r="AK754" t="s">
        <v>131</v>
      </c>
      <c r="AL754" t="s">
        <v>226</v>
      </c>
      <c r="AM754" t="s">
        <v>585</v>
      </c>
      <c r="AN754" t="s">
        <v>586</v>
      </c>
      <c r="AP754" s="20">
        <v>45524.631262650466</v>
      </c>
      <c r="AQ754" t="s">
        <v>587</v>
      </c>
      <c r="AR754" t="s">
        <v>588</v>
      </c>
      <c r="AS754" s="20">
        <v>45552.627900347223</v>
      </c>
      <c r="AT754" t="s">
        <v>147</v>
      </c>
      <c r="AU754" t="s">
        <v>589</v>
      </c>
      <c r="AV754">
        <v>1</v>
      </c>
    </row>
    <row r="755" spans="5:51" customFormat="1" x14ac:dyDescent="0.25">
      <c r="E755" s="14"/>
      <c r="F755" s="15"/>
      <c r="G755" s="15"/>
      <c r="H755" s="15"/>
      <c r="I755" s="15"/>
      <c r="J755" s="15"/>
      <c r="K755" s="15"/>
      <c r="L755" s="15"/>
      <c r="M755" s="15"/>
      <c r="N755" s="15"/>
      <c r="O755" s="15"/>
      <c r="P755" s="15"/>
      <c r="Q755" s="15"/>
      <c r="R755" s="15"/>
      <c r="S755" s="15"/>
      <c r="T755" s="15"/>
      <c r="U755" s="15"/>
      <c r="V755" s="15"/>
      <c r="W755" s="15"/>
      <c r="Y755" t="s">
        <v>590</v>
      </c>
      <c r="Z755" t="s">
        <v>580</v>
      </c>
      <c r="AA755">
        <v>4120034750</v>
      </c>
      <c r="AB755">
        <v>452887464</v>
      </c>
      <c r="AC755" t="s">
        <v>581</v>
      </c>
      <c r="AD755" t="s">
        <v>582</v>
      </c>
      <c r="AE755" t="s">
        <v>583</v>
      </c>
      <c r="AG755" t="s">
        <v>591</v>
      </c>
      <c r="AH755">
        <v>2019</v>
      </c>
      <c r="AI755">
        <v>0</v>
      </c>
      <c r="AJ755">
        <v>0</v>
      </c>
      <c r="AK755" t="s">
        <v>131</v>
      </c>
      <c r="AL755" t="s">
        <v>226</v>
      </c>
      <c r="AM755" t="s">
        <v>585</v>
      </c>
      <c r="AN755" t="s">
        <v>586</v>
      </c>
      <c r="AO755" t="s">
        <v>80</v>
      </c>
      <c r="AP755" s="20">
        <v>45524.631262650466</v>
      </c>
      <c r="AQ755" t="s">
        <v>587</v>
      </c>
      <c r="AR755" t="s">
        <v>588</v>
      </c>
      <c r="AS755" s="20">
        <v>45552.627900347223</v>
      </c>
      <c r="AT755" t="s">
        <v>147</v>
      </c>
      <c r="AU755" t="s">
        <v>589</v>
      </c>
      <c r="AV755">
        <v>1</v>
      </c>
    </row>
    <row r="756" spans="5:51" customFormat="1" x14ac:dyDescent="0.25">
      <c r="E756" s="14" t="s">
        <v>23</v>
      </c>
      <c r="F756" s="15"/>
      <c r="G756" s="15"/>
      <c r="H756" s="15"/>
      <c r="I756" s="15"/>
      <c r="J756" s="15"/>
      <c r="K756" s="15"/>
      <c r="L756" s="15"/>
      <c r="M756" s="15"/>
      <c r="N756" s="15"/>
      <c r="O756" s="15"/>
      <c r="P756" s="15"/>
      <c r="Q756" s="15"/>
      <c r="R756" s="15"/>
      <c r="S756" s="15"/>
      <c r="T756" s="15"/>
      <c r="U756" s="15"/>
      <c r="V756" s="15"/>
      <c r="W756" s="15"/>
    </row>
    <row r="757" spans="5:51" customFormat="1" x14ac:dyDescent="0.25">
      <c r="E757" s="14"/>
      <c r="F757" s="15"/>
      <c r="G757" s="15"/>
      <c r="H757" s="15"/>
      <c r="I757" s="15"/>
      <c r="J757" s="15"/>
      <c r="K757" s="15"/>
      <c r="L757" s="15"/>
      <c r="M757" s="15"/>
      <c r="N757" s="15"/>
      <c r="O757" s="15"/>
      <c r="P757" s="15"/>
      <c r="Q757" s="15"/>
      <c r="R757" s="15"/>
      <c r="S757" s="15"/>
      <c r="T757" s="15"/>
      <c r="U757" s="15"/>
      <c r="V757" s="15"/>
      <c r="W757" s="15"/>
      <c r="Y757" s="16" t="s">
        <v>7</v>
      </c>
      <c r="Z757" s="17"/>
      <c r="AA757" s="17"/>
      <c r="AB757" s="17"/>
      <c r="AC757" s="17"/>
      <c r="AD757" s="17"/>
      <c r="AE757" s="17"/>
      <c r="AF757" s="17"/>
      <c r="AG757" s="17"/>
      <c r="AH757" s="17"/>
      <c r="AI757" s="17"/>
      <c r="AJ757" s="17"/>
      <c r="AK757" s="17"/>
      <c r="AL757" s="17"/>
      <c r="AM757" s="17"/>
      <c r="AN757" s="17"/>
      <c r="AO757" s="17"/>
      <c r="AP757" s="17"/>
      <c r="AQ757" s="17"/>
      <c r="AR757" s="17"/>
      <c r="AS757" s="17"/>
      <c r="AT757" s="17"/>
      <c r="AU757" s="17"/>
      <c r="AV757" s="17"/>
      <c r="AW757" s="17"/>
      <c r="AX757" s="17"/>
      <c r="AY757" s="17"/>
    </row>
    <row r="758" spans="5:51" customFormat="1" x14ac:dyDescent="0.25">
      <c r="E758" s="14" t="s">
        <v>118</v>
      </c>
      <c r="F758" s="15"/>
      <c r="G758" s="15"/>
      <c r="H758" s="15"/>
      <c r="I758" s="15"/>
      <c r="J758" s="15"/>
      <c r="K758" s="15"/>
      <c r="L758" s="15"/>
      <c r="M758" s="15"/>
      <c r="N758" s="15"/>
      <c r="O758" s="15"/>
      <c r="P758" s="15"/>
      <c r="Q758" s="15"/>
      <c r="R758" s="15"/>
      <c r="S758" s="15"/>
      <c r="T758" s="15"/>
      <c r="U758" s="15"/>
      <c r="V758" s="15"/>
      <c r="W758" s="15"/>
      <c r="Y758" s="16"/>
      <c r="Z758" s="17"/>
      <c r="AA758" s="17"/>
      <c r="AB758" s="17"/>
      <c r="AC758" s="17"/>
      <c r="AD758" s="17"/>
      <c r="AE758" s="17"/>
      <c r="AF758" s="17"/>
      <c r="AG758" s="17"/>
      <c r="AH758" s="17"/>
      <c r="AI758" s="17"/>
      <c r="AJ758" s="17"/>
      <c r="AK758" s="17"/>
      <c r="AL758" s="17"/>
      <c r="AM758" s="17"/>
      <c r="AN758" s="17"/>
      <c r="AO758" s="17"/>
      <c r="AP758" s="17"/>
      <c r="AQ758" s="17"/>
      <c r="AR758" s="17"/>
      <c r="AS758" s="17"/>
      <c r="AT758" s="17"/>
      <c r="AU758" s="17"/>
      <c r="AV758" s="17"/>
      <c r="AW758" s="17"/>
      <c r="AX758" s="17"/>
      <c r="AY758" s="17"/>
    </row>
    <row r="759" spans="5:51" customFormat="1" x14ac:dyDescent="0.25">
      <c r="E759" s="14" t="s">
        <v>210</v>
      </c>
      <c r="F759" s="15"/>
      <c r="G759" s="15"/>
      <c r="H759" s="15"/>
      <c r="I759" s="15"/>
      <c r="J759" s="15"/>
      <c r="K759" s="15"/>
      <c r="L759" s="15"/>
      <c r="M759" s="15"/>
      <c r="N759" s="15"/>
      <c r="O759" s="15"/>
      <c r="P759" s="15"/>
      <c r="Q759" s="15"/>
      <c r="R759" s="15"/>
      <c r="S759" s="15"/>
      <c r="T759" s="15"/>
      <c r="U759" s="15"/>
      <c r="V759" s="15"/>
      <c r="W759" s="15"/>
      <c r="Y759" s="16" t="s">
        <v>592</v>
      </c>
      <c r="Z759" s="17"/>
      <c r="AA759" s="17"/>
      <c r="AB759" s="17"/>
      <c r="AC759" s="17"/>
      <c r="AD759" s="17"/>
      <c r="AE759" s="17"/>
      <c r="AF759" s="17"/>
      <c r="AG759" s="17"/>
      <c r="AH759" s="17"/>
      <c r="AI759" s="17"/>
      <c r="AJ759" s="17"/>
      <c r="AK759" s="17"/>
      <c r="AL759" s="17"/>
      <c r="AM759" s="17"/>
      <c r="AN759" s="17"/>
      <c r="AO759" s="17"/>
      <c r="AP759" s="17"/>
      <c r="AQ759" s="17"/>
      <c r="AR759" s="17"/>
      <c r="AS759" s="17"/>
      <c r="AT759" s="17"/>
      <c r="AU759" s="17"/>
      <c r="AV759" s="17"/>
      <c r="AW759" s="17"/>
      <c r="AX759" s="17"/>
      <c r="AY759" s="17"/>
    </row>
    <row r="760" spans="5:51" customFormat="1" x14ac:dyDescent="0.25">
      <c r="E760" s="14" t="s">
        <v>211</v>
      </c>
      <c r="F760" s="15"/>
      <c r="G760" s="15"/>
      <c r="H760" s="15"/>
      <c r="I760" s="15"/>
      <c r="J760" s="15"/>
      <c r="K760" s="15"/>
      <c r="L760" s="15"/>
      <c r="M760" s="15"/>
      <c r="N760" s="15"/>
      <c r="O760" s="15"/>
      <c r="P760" s="15"/>
      <c r="Q760" s="15"/>
      <c r="R760" s="15"/>
      <c r="S760" s="15"/>
      <c r="T760" s="15"/>
      <c r="U760" s="15"/>
      <c r="V760" s="15"/>
      <c r="W760" s="15"/>
      <c r="Y760" s="16" t="s">
        <v>294</v>
      </c>
      <c r="Z760" s="17"/>
      <c r="AA760" s="17"/>
      <c r="AB760" s="17"/>
      <c r="AC760" s="17"/>
      <c r="AD760" s="17"/>
      <c r="AE760" s="17"/>
      <c r="AF760" s="17"/>
      <c r="AG760" s="17"/>
      <c r="AH760" s="17"/>
      <c r="AI760" s="17"/>
      <c r="AJ760" s="17"/>
      <c r="AK760" s="17"/>
      <c r="AL760" s="17"/>
      <c r="AM760" s="17"/>
      <c r="AN760" s="17"/>
      <c r="AO760" s="17"/>
      <c r="AP760" s="17"/>
      <c r="AQ760" s="17"/>
      <c r="AR760" s="17"/>
      <c r="AS760" s="17"/>
      <c r="AT760" s="17"/>
      <c r="AU760" s="17"/>
      <c r="AV760" s="17"/>
      <c r="AW760" s="17"/>
      <c r="AX760" s="17"/>
      <c r="AY760" s="17"/>
    </row>
    <row r="761" spans="5:51" customFormat="1" x14ac:dyDescent="0.25">
      <c r="E761" s="14" t="s">
        <v>81</v>
      </c>
      <c r="F761" s="15"/>
      <c r="G761" s="15"/>
      <c r="H761" s="15"/>
      <c r="I761" s="15"/>
      <c r="J761" s="15"/>
      <c r="K761" s="15"/>
      <c r="L761" s="15"/>
      <c r="M761" s="15"/>
      <c r="N761" s="15"/>
      <c r="O761" s="15"/>
      <c r="P761" s="15"/>
      <c r="Q761" s="15"/>
      <c r="R761" s="15"/>
      <c r="S761" s="15"/>
      <c r="T761" s="15"/>
      <c r="U761" s="15"/>
      <c r="V761" s="15"/>
      <c r="W761" s="15"/>
      <c r="Y761" s="16"/>
      <c r="Z761" s="17"/>
      <c r="AA761" s="17"/>
      <c r="AB761" s="17"/>
      <c r="AC761" s="17"/>
      <c r="AD761" s="17"/>
      <c r="AE761" s="17"/>
      <c r="AF761" s="17"/>
      <c r="AG761" s="17"/>
      <c r="AH761" s="17"/>
      <c r="AI761" s="17"/>
      <c r="AJ761" s="17"/>
      <c r="AK761" s="17"/>
      <c r="AL761" s="17"/>
      <c r="AM761" s="17"/>
      <c r="AN761" s="17"/>
      <c r="AO761" s="17"/>
      <c r="AP761" s="17"/>
      <c r="AQ761" s="17"/>
      <c r="AR761" s="17"/>
      <c r="AS761" s="17"/>
      <c r="AT761" s="17"/>
      <c r="AU761" s="17"/>
      <c r="AV761" s="17"/>
      <c r="AW761" s="17"/>
      <c r="AX761" s="17"/>
      <c r="AY761" s="17"/>
    </row>
    <row r="762" spans="5:51" customFormat="1" x14ac:dyDescent="0.25">
      <c r="E762" s="14" t="s">
        <v>212</v>
      </c>
      <c r="F762" s="15"/>
      <c r="G762" s="15"/>
      <c r="H762" s="15"/>
      <c r="I762" s="15"/>
      <c r="J762" s="15"/>
      <c r="K762" s="15"/>
      <c r="L762" s="15"/>
      <c r="M762" s="15"/>
      <c r="N762" s="15"/>
      <c r="O762" s="15"/>
      <c r="P762" s="15"/>
      <c r="Q762" s="15"/>
      <c r="R762" s="15"/>
      <c r="S762" s="15"/>
      <c r="T762" s="15"/>
      <c r="U762" s="15"/>
      <c r="V762" s="15"/>
      <c r="W762" s="15"/>
      <c r="Y762" s="16" t="s">
        <v>13</v>
      </c>
      <c r="Z762" s="17"/>
      <c r="AA762" s="17"/>
      <c r="AB762" s="17"/>
      <c r="AC762" s="17"/>
      <c r="AD762" s="17"/>
      <c r="AE762" s="17"/>
      <c r="AF762" s="17"/>
      <c r="AG762" s="17"/>
      <c r="AH762" s="17"/>
      <c r="AI762" s="17"/>
      <c r="AJ762" s="17"/>
      <c r="AK762" s="17"/>
      <c r="AL762" s="17"/>
      <c r="AM762" s="17"/>
      <c r="AN762" s="17"/>
      <c r="AO762" s="17"/>
      <c r="AP762" s="17"/>
      <c r="AQ762" s="17"/>
      <c r="AR762" s="17"/>
      <c r="AS762" s="17"/>
      <c r="AT762" s="17"/>
      <c r="AU762" s="17"/>
      <c r="AV762" s="17"/>
      <c r="AW762" s="17"/>
      <c r="AX762" s="17"/>
      <c r="AY762" s="17"/>
    </row>
    <row r="763" spans="5:51" customFormat="1" x14ac:dyDescent="0.25">
      <c r="E763" s="14" t="s">
        <v>82</v>
      </c>
      <c r="F763" s="15"/>
      <c r="G763" s="15"/>
      <c r="H763" s="15"/>
      <c r="I763" s="15"/>
      <c r="J763" s="15"/>
      <c r="K763" s="15"/>
      <c r="L763" s="15"/>
      <c r="M763" s="15"/>
      <c r="N763" s="15"/>
      <c r="O763" s="15"/>
      <c r="P763" s="15"/>
      <c r="Q763" s="15"/>
      <c r="R763" s="15"/>
      <c r="S763" s="15"/>
      <c r="T763" s="15"/>
      <c r="U763" s="15"/>
      <c r="V763" s="15"/>
      <c r="W763" s="15"/>
      <c r="Y763" s="16" t="s">
        <v>9</v>
      </c>
      <c r="Z763" s="17"/>
      <c r="AA763" s="17"/>
      <c r="AB763" s="17"/>
      <c r="AC763" s="17"/>
      <c r="AD763" s="17"/>
      <c r="AE763" s="17"/>
      <c r="AF763" s="17"/>
      <c r="AG763" s="17"/>
      <c r="AH763" s="17"/>
      <c r="AI763" s="17"/>
      <c r="AJ763" s="17"/>
      <c r="AK763" s="17"/>
      <c r="AL763" s="17"/>
      <c r="AM763" s="17"/>
      <c r="AN763" s="17"/>
      <c r="AO763" s="17"/>
      <c r="AP763" s="17"/>
      <c r="AQ763" s="17"/>
      <c r="AR763" s="17"/>
      <c r="AS763" s="17"/>
      <c r="AT763" s="17"/>
      <c r="AU763" s="17"/>
      <c r="AV763" s="17"/>
      <c r="AW763" s="17"/>
      <c r="AX763" s="17"/>
      <c r="AY763" s="17"/>
    </row>
    <row r="764" spans="5:51" customFormat="1" x14ac:dyDescent="0.25">
      <c r="E764" s="14" t="s">
        <v>123</v>
      </c>
      <c r="F764" s="15"/>
      <c r="G764" s="15"/>
      <c r="H764" s="15"/>
      <c r="I764" s="15"/>
      <c r="J764" s="15"/>
      <c r="K764" s="15"/>
      <c r="L764" s="15"/>
      <c r="M764" s="15"/>
      <c r="N764" s="15"/>
      <c r="O764" s="15"/>
      <c r="P764" s="15"/>
      <c r="Q764" s="15"/>
      <c r="R764" s="15"/>
      <c r="S764" s="15"/>
      <c r="T764" s="15"/>
      <c r="U764" s="15"/>
      <c r="V764" s="15"/>
      <c r="W764" s="15"/>
    </row>
    <row r="765" spans="5:51" customFormat="1" x14ac:dyDescent="0.25">
      <c r="E765" s="14" t="s">
        <v>562</v>
      </c>
      <c r="F765" s="15"/>
      <c r="G765" s="15"/>
      <c r="H765" s="15"/>
      <c r="I765" s="15"/>
      <c r="J765" s="15"/>
      <c r="K765" s="15"/>
      <c r="L765" s="15"/>
      <c r="M765" s="15"/>
      <c r="N765" s="15"/>
      <c r="O765" s="15"/>
      <c r="P765" s="15"/>
      <c r="Q765" s="15"/>
      <c r="R765" s="15"/>
      <c r="S765" s="15"/>
      <c r="T765" s="15"/>
      <c r="U765" s="15"/>
      <c r="V765" s="15"/>
      <c r="W765" s="15"/>
    </row>
    <row r="766" spans="5:51" customFormat="1" x14ac:dyDescent="0.25">
      <c r="E766" s="14" t="s">
        <v>563</v>
      </c>
      <c r="F766" s="15"/>
      <c r="G766" s="15"/>
      <c r="H766" s="15"/>
      <c r="I766" s="15"/>
      <c r="J766" s="15"/>
      <c r="K766" s="15"/>
      <c r="L766" s="15"/>
      <c r="M766" s="15"/>
      <c r="N766" s="15"/>
      <c r="O766" s="15"/>
      <c r="P766" s="15"/>
      <c r="Q766" s="15"/>
      <c r="R766" s="15"/>
      <c r="S766" s="15"/>
      <c r="T766" s="15"/>
      <c r="U766" s="15"/>
      <c r="V766" s="15"/>
      <c r="W766" s="15"/>
    </row>
    <row r="767" spans="5:51" customFormat="1" x14ac:dyDescent="0.25"/>
    <row r="768" spans="5:51" customFormat="1" x14ac:dyDescent="0.25">
      <c r="E768" s="2" t="s">
        <v>4</v>
      </c>
    </row>
    <row r="769" customFormat="1" x14ac:dyDescent="0.25"/>
    <row r="770" customFormat="1" x14ac:dyDescent="0.25"/>
    <row r="771" customFormat="1" x14ac:dyDescent="0.25"/>
    <row r="772" customFormat="1" x14ac:dyDescent="0.25"/>
    <row r="773" customFormat="1" x14ac:dyDescent="0.25"/>
    <row r="774" customFormat="1" x14ac:dyDescent="0.25"/>
    <row r="775" customFormat="1" x14ac:dyDescent="0.25"/>
    <row r="776" customFormat="1" x14ac:dyDescent="0.25"/>
    <row r="777" customFormat="1" x14ac:dyDescent="0.25"/>
    <row r="778" customFormat="1" x14ac:dyDescent="0.25"/>
    <row r="779" customFormat="1" x14ac:dyDescent="0.25"/>
    <row r="780" customFormat="1" x14ac:dyDescent="0.25"/>
    <row r="781" customFormat="1" x14ac:dyDescent="0.25"/>
    <row r="782" customFormat="1" x14ac:dyDescent="0.25"/>
    <row r="783" customFormat="1" x14ac:dyDescent="0.25"/>
    <row r="784" customFormat="1" x14ac:dyDescent="0.25"/>
    <row r="785" customFormat="1" x14ac:dyDescent="0.25"/>
    <row r="786" customFormat="1" x14ac:dyDescent="0.25"/>
    <row r="787" customFormat="1" x14ac:dyDescent="0.25"/>
    <row r="788" customFormat="1" x14ac:dyDescent="0.25"/>
    <row r="789" customFormat="1" x14ac:dyDescent="0.25"/>
    <row r="790" customFormat="1" x14ac:dyDescent="0.25"/>
    <row r="791" customFormat="1" x14ac:dyDescent="0.25"/>
    <row r="792" customFormat="1" x14ac:dyDescent="0.25"/>
    <row r="793" customFormat="1" x14ac:dyDescent="0.25"/>
    <row r="794" customFormat="1" x14ac:dyDescent="0.25"/>
    <row r="795" customFormat="1" x14ac:dyDescent="0.25"/>
    <row r="796" customFormat="1" x14ac:dyDescent="0.25"/>
    <row r="797" customFormat="1" x14ac:dyDescent="0.25"/>
    <row r="798" customFormat="1" x14ac:dyDescent="0.25"/>
    <row r="799" customFormat="1" x14ac:dyDescent="0.25"/>
    <row r="800" customFormat="1" x14ac:dyDescent="0.25"/>
    <row r="801" spans="5:5" customFormat="1" x14ac:dyDescent="0.25"/>
    <row r="802" spans="5:5" customFormat="1" x14ac:dyDescent="0.25"/>
    <row r="803" spans="5:5" customFormat="1" x14ac:dyDescent="0.25"/>
    <row r="804" spans="5:5" customFormat="1" x14ac:dyDescent="0.25"/>
    <row r="805" spans="5:5" customFormat="1" x14ac:dyDescent="0.25"/>
    <row r="806" spans="5:5" customFormat="1" x14ac:dyDescent="0.25"/>
    <row r="807" spans="5:5" customFormat="1" x14ac:dyDescent="0.25"/>
    <row r="808" spans="5:5" customFormat="1" x14ac:dyDescent="0.25"/>
    <row r="809" spans="5:5" customFormat="1" x14ac:dyDescent="0.25"/>
    <row r="810" spans="5:5" customFormat="1" x14ac:dyDescent="0.25"/>
    <row r="811" spans="5:5" customFormat="1" x14ac:dyDescent="0.25">
      <c r="E811" s="13" t="s">
        <v>687</v>
      </c>
    </row>
    <row r="812" spans="5:5" customFormat="1" x14ac:dyDescent="0.25">
      <c r="E812" t="s">
        <v>688</v>
      </c>
    </row>
    <row r="813" spans="5:5" customFormat="1" x14ac:dyDescent="0.25"/>
    <row r="814" spans="5:5" customFormat="1" x14ac:dyDescent="0.25"/>
    <row r="815" spans="5:5" customFormat="1" x14ac:dyDescent="0.25"/>
    <row r="816" spans="5:5" customFormat="1" x14ac:dyDescent="0.25"/>
    <row r="817" customFormat="1" x14ac:dyDescent="0.25"/>
    <row r="818" customFormat="1" x14ac:dyDescent="0.25"/>
    <row r="819" customFormat="1" x14ac:dyDescent="0.25"/>
    <row r="820" customFormat="1" x14ac:dyDescent="0.25"/>
    <row r="821" customFormat="1" x14ac:dyDescent="0.25"/>
    <row r="822" customFormat="1" x14ac:dyDescent="0.25"/>
    <row r="823" customFormat="1" x14ac:dyDescent="0.25"/>
    <row r="824" customFormat="1" x14ac:dyDescent="0.25"/>
    <row r="825" customFormat="1" x14ac:dyDescent="0.25"/>
    <row r="826" customFormat="1" x14ac:dyDescent="0.25"/>
    <row r="827" customFormat="1" x14ac:dyDescent="0.25"/>
    <row r="828" customFormat="1" x14ac:dyDescent="0.25"/>
    <row r="829" customFormat="1" x14ac:dyDescent="0.25"/>
    <row r="830" customFormat="1" x14ac:dyDescent="0.25"/>
    <row r="831" customFormat="1" x14ac:dyDescent="0.25"/>
    <row r="832" customFormat="1" x14ac:dyDescent="0.25"/>
    <row r="833" customFormat="1" x14ac:dyDescent="0.25"/>
    <row r="834" customFormat="1" x14ac:dyDescent="0.25"/>
    <row r="835" customFormat="1" x14ac:dyDescent="0.25"/>
    <row r="836" customFormat="1" x14ac:dyDescent="0.25"/>
    <row r="837" customFormat="1" x14ac:dyDescent="0.25"/>
    <row r="838" customFormat="1" x14ac:dyDescent="0.25"/>
    <row r="839" customFormat="1" x14ac:dyDescent="0.25"/>
    <row r="840" customFormat="1" x14ac:dyDescent="0.25"/>
    <row r="841" customFormat="1" x14ac:dyDescent="0.25"/>
    <row r="842" customFormat="1" x14ac:dyDescent="0.25"/>
    <row r="843" customFormat="1" x14ac:dyDescent="0.25"/>
    <row r="844" customFormat="1" x14ac:dyDescent="0.25"/>
    <row r="845" customFormat="1" x14ac:dyDescent="0.25"/>
    <row r="852" spans="3:3" x14ac:dyDescent="0.25">
      <c r="C852" s="4">
        <v>0</v>
      </c>
    </row>
  </sheetData>
  <hyperlinks>
    <hyperlink ref="E532" r:id="rId1" display="https://teams.microsoft.com/l/message/19:633595e6-2f48-4516-ad3c-37a06400ad9d_c869a345-f176-4ecc-a5d1-ed669c946231@unq.gbl.spaces/1727246058130?context=%7B%22contextType%22%3A%22chat%22%7D" xr:uid="{D73616D4-A08E-4E0B-B307-F39482B55846}"/>
    <hyperlink ref="E273" r:id="rId2" display="https://teams.microsoft.com/l/message/19:3195fa4b-a675-4429-a61c-a711f2aea1aa_61243b28-6ee4-4835-8a90-c833332187b1@unq.gbl.spaces/1727229002553?context=%7B%22contextType%22%3A%22chat%22%7D" xr:uid="{12635A4E-2D9D-4DF3-B56B-28A5A1CE7CCF}"/>
    <hyperlink ref="E696" r:id="rId3" display="https://teams.microsoft.com/l/message/19:633595e6-2f48-4516-ad3c-37a06400ad9d_c869a345-f176-4ecc-a5d1-ed669c946231@unq.gbl.spaces/1726561764377?context=%7B%22contextType%22%3A%22chat%22%7D" xr:uid="{90D635E5-AF4A-433E-811F-FDBB058BEAC2}"/>
    <hyperlink ref="E725" r:id="rId4" display="https://teams.microsoft.com/l/message/19:633595e6-2f48-4516-ad3c-37a06400ad9d_c869a345-f176-4ecc-a5d1-ed669c946231@unq.gbl.spaces/1727231121106?context=%7B%22contextType%22%3A%22chat%22%7D" xr:uid="{772A3EC4-AE09-49A0-ADD7-F5C156C6A35F}"/>
    <hyperlink ref="E811" r:id="rId5" display="https://teams.microsoft.com/l/message/19:633595e6-2f48-4516-ad3c-37a06400ad9d_c869a345-f176-4ecc-a5d1-ed669c946231@unq.gbl.spaces/1727234205342?context=%7B%22contextType%22%3A%22chat%22%7D" xr:uid="{E707AEB8-EA7D-44CB-938F-1A4CD2F53055}"/>
  </hyperlinks>
  <pageMargins left="0.7" right="0.7" top="0.75" bottom="0.75" header="0.3" footer="0.3"/>
  <drawing r:id="rId6"/>
</worksheet>
</file>

<file path=docMetadata/LabelInfo.xml><?xml version="1.0" encoding="utf-8"?>
<clbl:labelList xmlns:clbl="http://schemas.microsoft.com/office/2020/mipLabelMetadata">
  <clbl:label id="{a46e50ac-242a-4d51-a958-3ecf06262b97}" enabled="1" method="Standard" siteId="{9f3efc26-eea3-45e0-9a33-bdd96bbc7f67}" removed="0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11</vt:i4>
      </vt:variant>
    </vt:vector>
  </HeadingPairs>
  <TitlesOfParts>
    <vt:vector size="11" baseType="lpstr">
      <vt:lpstr>20240628FRI</vt:lpstr>
      <vt:lpstr>20240722MON</vt:lpstr>
      <vt:lpstr>20240917TUE</vt:lpstr>
      <vt:lpstr>20240918WED</vt:lpstr>
      <vt:lpstr>20240919THU</vt:lpstr>
      <vt:lpstr>20240920FRI</vt:lpstr>
      <vt:lpstr>20240923MON</vt:lpstr>
      <vt:lpstr>20240924TUE</vt:lpstr>
      <vt:lpstr>20240925WED</vt:lpstr>
      <vt:lpstr>20240926THU</vt:lpstr>
      <vt:lpstr>20240927FRI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Aryo Budi Dwikarso Prasetyo</dc:creator>
  <cp:lastModifiedBy>Aryo Budi Dwikarso Prasetyo</cp:lastModifiedBy>
  <cp:lastPrinted>2023-11-29T02:23:24Z</cp:lastPrinted>
  <dcterms:created xsi:type="dcterms:W3CDTF">2023-11-10T01:48:16Z</dcterms:created>
  <dcterms:modified xsi:type="dcterms:W3CDTF">2024-10-11T09:30:05Z</dcterms:modified>
</cp:coreProperties>
</file>